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0" windowWidth="12348" windowHeight="11388" tabRatio="870" activeTab="0"/>
  </bookViews>
  <sheets>
    <sheet name="KSS-OB. POZICIYA_5" sheetId="1" r:id="rId1"/>
  </sheets>
  <externalReferences>
    <externalReference r:id="rId4"/>
  </externalReferences>
  <definedNames>
    <definedName name="_xlnm.Print_Area" localSheetId="0">'KSS-OB. POZICIYA_5'!$A$1:$F$353</definedName>
    <definedName name="_xlnm.Print_Titles" localSheetId="0">'KSS-OB. POZICIYA_5'!$6:$7</definedName>
    <definedName name="Z_3142F84F_D6A9_4D06_B560_9BE66877479A_.wvu.PrintTitles" localSheetId="0" hidden="1">'KSS-OB. POZICIYA_5'!$1:$7</definedName>
    <definedName name="Z_48E15A38_C9D6_479D_9EB2_40FBF56F06EC_.wvu.PrintTitles" localSheetId="0" hidden="1">'KSS-OB. POZICIYA_5'!$1:$7</definedName>
    <definedName name="Z_8C492974_0BBB_4EE0_B32E_F6C6E8E65DCA_.wvu.PrintTitles" localSheetId="0" hidden="1">'KSS-OB. POZICIYA_5'!$1:$7</definedName>
    <definedName name="Z_951054D0_662B_11D5_8B89_00409534CFF1_.wvu.PrintTitles" localSheetId="0" hidden="1">'KSS-OB. POZICIYA_5'!$1:$7</definedName>
    <definedName name="Z_9B42D664_BDC5_4376_B659_2490BF67A191_.wvu.PrintTitles" localSheetId="0" hidden="1">'KSS-OB. POZICIYA_5'!$1:$7</definedName>
    <definedName name="Z_A7DAD745_3044_495E_BDDE_B62C222BDD12_.wvu.PrintTitles" localSheetId="0" hidden="1">'KSS-OB. POZICIYA_5'!$1:$7</definedName>
    <definedName name="Z_BC9F96C5_1BAA_4BD2_BDAD_8E5E33A8139C_.wvu.PrintTitles" localSheetId="0" hidden="1">'KSS-OB. POZICIYA_5'!$1:$7</definedName>
    <definedName name="Z_D608E404_492D_47B9_BD0D_7504F99E1772_.wvu.PrintTitles" localSheetId="0" hidden="1">'KSS-OB. POZICIYA_5'!$1:$7</definedName>
    <definedName name="Z_D89D6F2B_F6B0_4748_AAA8_289DF1E44E78_.wvu.PrintTitles" localSheetId="0" hidden="1">'KSS-OB. POZICIYA_5'!$1:$7</definedName>
    <definedName name="Z_DDBB7820_1FFC_11D8_B0B1_0020ED6F0D40_.wvu.PrintTitles" localSheetId="0" hidden="1">'KSS-OB. POZICIYA_5'!$1:$7</definedName>
    <definedName name="Z_DF859633_5DAF_40C6_AA98_E2DB01B1141F_.wvu.PrintTitles" localSheetId="0" hidden="1">'KSS-OB. POZICIYA_5'!$1:$7</definedName>
    <definedName name="Z_E1DB91F9_B4F3_4922_8F27_C42C51848CD3_.wvu.PrintTitles" localSheetId="0" hidden="1">'KSS-OB. POZICIYA_5'!$1:$7</definedName>
    <definedName name="Z_E3A50233_C556_427E_AABA_FA56A59F07A1_.wvu.PrintTitles" localSheetId="0" hidden="1">'KSS-OB. POZICIYA_5'!$1:$7</definedName>
    <definedName name="Z_FCDA3C55_77B7_4EEA_AF76_1781499C902F_.wvu.PrintTitles" localSheetId="0" hidden="1">'KSS-OB. POZICIYA_5'!$1:$7</definedName>
    <definedName name="д" localSheetId="0">'[1]знаци'!#REF!</definedName>
    <definedName name="д">'[1]знаци'!#REF!</definedName>
    <definedName name="л" localSheetId="0">'[1]знаци'!#REF!</definedName>
    <definedName name="л">'[1]знаци'!#REF!</definedName>
  </definedNames>
  <calcPr fullCalcOnLoad="1"/>
</workbook>
</file>

<file path=xl/sharedStrings.xml><?xml version="1.0" encoding="utf-8"?>
<sst xmlns="http://schemas.openxmlformats.org/spreadsheetml/2006/main" count="644" uniqueCount="263">
  <si>
    <t>ДОСТАВКА И МОНТАЖ НА СТ. ЩУЦЕР Ф89 С ФЛАНЕЦ</t>
  </si>
  <si>
    <t>РАЗКЪРТВАНЕ ВКЛ. РЯЗАНЕ АСФАЛТОВА НАСТИЛКА С ДЕБЕЛИНА ДО 10СМ</t>
  </si>
  <si>
    <t>НАТОВАРВАНЕ И ПРЕВОЗ ЗЕМНИ ПОЧВИ НА ДЕПО ДО 5 КМ ТРАНСП. РАЗСТОЯНИЕ</t>
  </si>
  <si>
    <t>ЗАСИПВАНЕ НА ТЕСНИ ИЗКОПИ С ПЯСЪК 20 СМ</t>
  </si>
  <si>
    <t>ДОСТАВКА И ПОЛАГАНЕ НА OПОЗНАВАТЕЛНА СИНЯ PVC ЛЕНТА С МЕТАЛНИ НИШКИ НАД ТРЪБИ ЗА ВОДОПРОВОД</t>
  </si>
  <si>
    <t>ВЪЗСТАНОВЯВАНЕ НА АСФАЛТОВА НАСТИЛКА НЕПЛ.СМ С ДЕБЕЛИНА 5 СМ. С ОГРАНИЧЕНА ШИРИНА</t>
  </si>
  <si>
    <t xml:space="preserve">ДОСТАВКА И ПОЛАГАНЕ АСФАЛТОБЕТОН, ПЛ.СМЕС ЗА ГОРЕН ПЛАСТ -5СМ </t>
  </si>
  <si>
    <t xml:space="preserve">ИЗКОП С БАГЕР ЗЕМ.ПОЧВИ ПРИ УТЕЖНЕНИ УСЛОВИЯ НА ОТВАЛ </t>
  </si>
  <si>
    <t xml:space="preserve">ПРЕХВЪРЛЯНЕ ЗЕМ.ПОЧВИ ДО 3М ХОРИЗ. ИЛИ 2М ВЕРТ.РАЗСТОЯНИЕ - РЪЧНО </t>
  </si>
  <si>
    <t xml:space="preserve">ДОСТАВКА И ПОЛАГАНЕ БЕТОН В15 В ОСНОВИ И СТЕНИ,ФИЛЦОВ </t>
  </si>
  <si>
    <t>ДОСТАВКА И МОНТАЖ ДЕМОНТАЖНА ВРЪЗКА Ф500</t>
  </si>
  <si>
    <t>ДОСТАВКА И МОНТАЖ ДЕМОНТАЖНА ВРЪЗКА Ф80</t>
  </si>
  <si>
    <t>ДОСТАВКА И МОНТАЖ СВОБОДНИ ФЛАНЦИ Ф500</t>
  </si>
  <si>
    <t>НАПРАВА ОПОРЕН БЕТОНОВ БЛОК 60/60/20</t>
  </si>
  <si>
    <t xml:space="preserve">ИЗСИЧАНЕ ХРАСТИ И МЛАДА ГОРА ПРИ ДЕБ. НА ДЪРВЕТАТА ДО 10СМ </t>
  </si>
  <si>
    <t>100 м2</t>
  </si>
  <si>
    <t>ИЗКОРЕНЯВАНЕ ХРАСТИ И МЛАДА ГОРА ПРИ ДЕБ. НА ДЪРВЕТА ДО 10СМ</t>
  </si>
  <si>
    <t xml:space="preserve">ТЪНКИ ИЗКОПИ ДО 0.5М С ПРЕХВЪРЛЯНЕ НА 3М </t>
  </si>
  <si>
    <t xml:space="preserve">ИЗКОП С БАГЕР ЗЕМ.ПОЧВИ ПРИ 1 УТ.У-ВИЕ НА ОТВАЛА </t>
  </si>
  <si>
    <t xml:space="preserve">ТРАНШ.И СКАТНИ ИЗКОПИ В СКАЛНИ ПОЧВИ ЗА СЪОР. С НЕНАРУШЕНО ДЪНО. </t>
  </si>
  <si>
    <t xml:space="preserve">ЗАСИПВАНЕ РЪЧНО ИЗКОПИ С ОГР.ШИРИНИ ВЪВ ВСИЧКИ СКАЛНИ ПОЧВИ </t>
  </si>
  <si>
    <t xml:space="preserve">РАЗРИВАНЕ С БУЛДОЗЕР ИЛИ ЗАСИПВАНЕ ИЗКОПИ С ПРОБЕГ ДО 40М ПРИ НОРМ.УСЛОВИЯ </t>
  </si>
  <si>
    <t xml:space="preserve">НАТОВАРВАНЕ РАЗГЪРМЯНА СКАЛНА МАСА НА ТРАНСПОРТ С БАГЕР </t>
  </si>
  <si>
    <t>ПРЕВОЗ ИЗКОП НА ДЕПО ДО 5 КМ ТРАНСП. РАЗСТОЯНИЕ</t>
  </si>
  <si>
    <t xml:space="preserve">УПЛЪТНЯВАНЕ ЗЕМНИ ПОЧВИ С ПНЕВМАТИЧНА ТРАМБОВКА ПЛАСТ 20СМ </t>
  </si>
  <si>
    <t xml:space="preserve">НАПРАВА И РАЗВАЛЯНЕ КОФРАЖ ЗА СТРАНИЦИ НА ДЪНО </t>
  </si>
  <si>
    <t xml:space="preserve">КОФРАЖ ЗА РЕЗЕРВОАРИ-СТЕНИ </t>
  </si>
  <si>
    <t xml:space="preserve">ДОБАВКА ЗА КОФРАЖИ ПРИ НАКЛОН НАД 20 % </t>
  </si>
  <si>
    <t xml:space="preserve">КОФРАЖ ПОДПРЯН КОНЗОЛНО ЗА СТОМАНОБЕТОННИ КОРНИЗИ, ЕРКЕРИ И ДР. </t>
  </si>
  <si>
    <t xml:space="preserve">КОФРАЖ ШЛИЦОВЕ, КАНАЛИ  И ОТВОРИ В СТ.БЕТ.СТЕНИ,ПЛОЧИ И ДР. </t>
  </si>
  <si>
    <t>ДОСТАВКА И ПОЛАГАНЕ БЕТОН КЛАСВ 7.5 ПОДЛОЖЕН</t>
  </si>
  <si>
    <t xml:space="preserve">ДОСТАВКА И ПОЛАГАНЕ БЕТОН КЛАС В25;КЛАС ПО ВОДОНЕПРОПУСКЛИВОСТ W0.4;КЛАС ПО МРАЗОУСТОЙЧИВОСТ F50, ЗА ДЪНО </t>
  </si>
  <si>
    <t>ДОСТАВКА И ПОЛАГАНЕ БЕТОН КЛАС В25;W0.4;F50, ЗА ПЛОЧА</t>
  </si>
  <si>
    <t>ИЗРАБОТКА И МОНТАЖ АРМИРОВКА ОТ СТОМАНА АІ</t>
  </si>
  <si>
    <t>ИЗРАБОТКА И МОНТАЖ АРМИРОВКА  ОТ СТОМАНА АІІІ</t>
  </si>
  <si>
    <t>ПОЛИВАНЕ С ВОДА И ПОКРИВАНЕ СЪС ЗЕБЛО</t>
  </si>
  <si>
    <t>ТРАМБОВАНА ГЛИНА-ЕКРАН ПОД ДРЕНАЖНА ТРЪБА</t>
  </si>
  <si>
    <t xml:space="preserve">БИТУМЕН ГРУНД </t>
  </si>
  <si>
    <t xml:space="preserve">ХИДРОИЗ. 2 ПЛ. ХОРИЗ.БИТУМНА МЕМБРАНА В/У ПОЧИСТ.,ГРУНД.ОСН.-ГАЗОПЛ. ЗАЛЕПВАНЕ </t>
  </si>
  <si>
    <t xml:space="preserve">ВЪНШНА ПРЪСКАНА МАЗИЛКА С ЦИМЕНТОВ РАЗТВОР ПО СТЕНИ </t>
  </si>
  <si>
    <t xml:space="preserve">МИТА БУЧАРДА ПО СТЕНИ И ЦОКЛИ </t>
  </si>
  <si>
    <t>СТОМАНЕНИ ХЕРМЕТИЧНИ ВРАТИ 100/180СМ,СЪС СЕКРЕТНА КЛЮЧАЛКА И КАТИНАР</t>
  </si>
  <si>
    <t>НАПРАВА И МОНТАЖ СТОМАНЕН ПАРАПЕТ</t>
  </si>
  <si>
    <t xml:space="preserve">ДОСТАВКА И МОНТАЖ ЖЕЛЯЗНА СТЪЛБА </t>
  </si>
  <si>
    <t>ДОСТАВКА И МОНТАЖ ЗАКЛАДНИ ЧАСТИ</t>
  </si>
  <si>
    <t>ДОСТАВКА И МОНТАЖ ПРОЗОРЕЦ 90/60 МЕТАЛЕН С РЕШЕТКА</t>
  </si>
  <si>
    <t>ДОСТАВКА И МОНТАЖ ФИЛТЪР ЗА ВОДА Ф80</t>
  </si>
  <si>
    <t>ДОСТАВКА И МОНТАЖ НА ДЕМОНТАЖНА ВРЪЗКА Ф80</t>
  </si>
  <si>
    <t>ДОСТАВКА И МОНТАЖ ХИДРОФОР V=0,32 М3 PN25</t>
  </si>
  <si>
    <t>ДЕЗИНФЕКЦИЯ РЕЗЕРВОАРИ 100 М3</t>
  </si>
  <si>
    <t>НАПРАВА ОПОРНИ БЛОКОВЕ В КРАЯ НА ТРЪБАТА</t>
  </si>
  <si>
    <t xml:space="preserve">ОГРАДА ОТ СТ.БЕТ.КОЛОВЕ 250/12/12 И  6 РЕДА БОДЛИВА ТЕЛ </t>
  </si>
  <si>
    <t xml:space="preserve">ДОСТАВКА И МОНТАЖ МЕТАЛНА ВРАТА 90/180СМ, СЪС СЕКРЕТНА КЛЮЧАЛКА И КАТИНАР </t>
  </si>
  <si>
    <t xml:space="preserve">ДОСТАВКА И МОНТАЖ МЕТАЛНА ВРАТА300/180, СЪС СЕКРЕТНА КЛЮЧАЛКА И КАТИНАР </t>
  </si>
  <si>
    <t>НАСТИЛКА ОТ БЕТОНОВИ ПЛОЧИ</t>
  </si>
  <si>
    <t>ЗАТРЕВЯВАНЕ С РЪЧ.ОБР.НА ПОЧВАТА И ТОРЕНЕ С ОБОРСКИ ТОР 2000 КГ/ДКА 1 ЕТАП</t>
  </si>
  <si>
    <t>ДКА</t>
  </si>
  <si>
    <t>ЗАТРЕВЯВАНЕ С РЪЧ.ОБР.НА ПОЧВАТА И ТОРЕНЕ С ОБОРСКИ ТОР 2000 КГ/ДКА 2 ЕТАП</t>
  </si>
  <si>
    <t>ЗАТРЕВЯВАНЕ С РЪЧ.ОБР.НА ПОЧВАТА И ТОРЕНЕ С ОБОРСКИ ТОР 2000 КГ/ДКА 3 ЕТАП</t>
  </si>
  <si>
    <t>МОНТАЖ ТАБЛО ОТКРИТО НА СТЕНА ДО 0.50М2</t>
  </si>
  <si>
    <t>СВЪРЗВАНЕ НА ПРОВОДНИК  ДО 2.5ММ2</t>
  </si>
  <si>
    <t>СВЪРЗВАНЕ НА ПРОВОДНИК НАД 2.5 ММ2</t>
  </si>
  <si>
    <t>МОНТАЖ АПЛИК/ПРОЖЕКТОР</t>
  </si>
  <si>
    <t xml:space="preserve">ИЗТЕГЛЯНЕ НА ПРОВОДНИЦИ В ТРЪБА </t>
  </si>
  <si>
    <t>ДОСТАВКА И ПОЛАГАНЕ НА ТРЪБА (ШЛАУХ С ПВХ -ИЗОЛАЦИЯ )Ф37 ММ СКРИТО ПО ПОДА</t>
  </si>
  <si>
    <t>ИЗКОП С БАГЕР ЗЕМ.ПОЧВИ ПРИ УТЕЖНЕНИ У-ВИЯ НА ОТВАЛ</t>
  </si>
  <si>
    <t>ЗАСИПВАНЕ ТЕСНИ ИЗКОПИ БЕЗ ТРАМБОВАНЕ</t>
  </si>
  <si>
    <t>УПЛЪТНЯВАНЕ ЗЕМНИ ПОЧВИ С ПНЕВМАТИЧНА ТРАМБОВКА ПЛАСТ 20СМ</t>
  </si>
  <si>
    <t xml:space="preserve">КОФРАЖ ШЛИЦОВЕ И КАНАЛИ ,ОТВОРИ В СТ.БЕТ.СТЕНИ,ПЛОЧИ И ДР. </t>
  </si>
  <si>
    <t>ИЗРАБОТКА И МОНТАЖ АРМИРОВКА ОТ СТОМАНА АІІІ</t>
  </si>
  <si>
    <t>ДОСТАВКА И МОНТАЖ НА ДЕМОНТАЖНА ВРЪЗКА Ф50</t>
  </si>
  <si>
    <t xml:space="preserve">ДОСТАВКА И МОНТАЖ МЕТАЛНА ВРАТА 300/180, СЪС СЕКРЕТНА КЛЮЧАЛКА И КАТИНАР </t>
  </si>
  <si>
    <t xml:space="preserve">Н-ВА СУХА РАЗДЕЛКА НА КАБЕЛ </t>
  </si>
  <si>
    <t xml:space="preserve">ПОЛАГАНЕ НА КАБЕЛ В ИЗКОП </t>
  </si>
  <si>
    <t>ДОСТАВКА И ПОЛАГАНЕ НА ТРЪБА (ШЛАУХ С ПВХ -ИЗОЛАЦИЯ )Ф50  -ИЗЛАЗНИ ТРЪБИ ЗА  КАБЕЛ</t>
  </si>
  <si>
    <t>СВЪРЗВАНЕ ПРОВОДНИЦИ 2.5ММ2</t>
  </si>
  <si>
    <t>ПОДПОРНА СТЕНА</t>
  </si>
  <si>
    <t>КОФРАЖ АРМИРАНИ И НЕАРМ.БЕТОНОВИ СТЕНИ</t>
  </si>
  <si>
    <t xml:space="preserve">ДОБАВКА ЗА КОФРАЖИ ПРИ ВИСОЧИНА ДО 10 М. </t>
  </si>
  <si>
    <t xml:space="preserve">ДОСТАВКА И ПОЛАГАНЕ БЕТОН В15 В ОСНОВИ,СТЕНИ </t>
  </si>
  <si>
    <t>НАПРАВА БАРБАКАНИ Ф110</t>
  </si>
  <si>
    <t>ВОДОПРОВОД ОТ СТ.530 ДО ВОДОЕМ 100 М3 ЗА С.ЛОВЦИ / ВЛИВЕН ВОДОПРОВОД</t>
  </si>
  <si>
    <t>ТЕСЕН ИЗКОП (В=0.6ДО1.2М, Н=ИЛИ&lt;2М) В СКАЛНИ ПОЧВИ В НАС.МЕСТА И ДО СЪОРЪЖЕНИЯ</t>
  </si>
  <si>
    <t xml:space="preserve">ИЗКОП С ОГР.ШИРИНА ДО 0.6М - РЪЧНО В ЗЕМНИ ПОЧВИ НЕУКРЕПЕНИ Н=ИЛИ&lt;2М </t>
  </si>
  <si>
    <t>РАЗКЪРТВАНЕ,ОТСТРАНЯВАНЕ С ТОВАРЕНЕ НА ТРОШЕНО КАМЕННА Н-КА С ОГР.ШИРИНА И ДЕБ.ДО 30СМ.</t>
  </si>
  <si>
    <t xml:space="preserve">ДОСТАВКА И МОНТАЖ НА HDPE ТРЪБИ DN90,PN32, НА ЧЕЛНА ЗАВАРКА В  ОТКРИТИ ИЗКОПИ </t>
  </si>
  <si>
    <t>ИЗПИТВАНЕ ПЛЪТНОСТТА НА ТРЪБОПРОВОДИ ПОД ХИДР.НАЛЯГАНЕ ДО Ф100</t>
  </si>
  <si>
    <t>ВОДОПРОВОД ОТ СТ.530 ДО ВОДОЕМ 100 М3 ЗА С.ЛОВЦИ / ШАХТА ЗА СПИРАТЕЛЕН КРАН</t>
  </si>
  <si>
    <t>ИЗКОП ЯМИ ДО 5М2, ДЪЛБОЧИНА ДО 2М,  РЪЧНО В ТЕЖКОЗЕМНИ ПОЧВИ</t>
  </si>
  <si>
    <t xml:space="preserve">КОФРАЖ НЕАРМИРАНИ БЕТОНОВИ СТЕНИ, D&gt;15СМ </t>
  </si>
  <si>
    <t xml:space="preserve">ПЕРДАШЕНА ЦИМ.ЗАМАЗКА М300 D=2СМ ПО СТЕНИ </t>
  </si>
  <si>
    <t>ДОСТАВКА И МОНТАЖ СК  Ф500ММ В ШАХТА</t>
  </si>
  <si>
    <t>ДОСТАВКА И МОНТАЖ СК  Ф80ММ ТИП ''БЪТЕРФЛАЙ''</t>
  </si>
  <si>
    <t>ДОСТАВКА И МОНТАЖ СВОБОДНИ ФЛАНЦИ Ф80</t>
  </si>
  <si>
    <t>МОНТАЖ СТОМАНЕНИ ТРЪБИ ЗА ВИК  Ф80</t>
  </si>
  <si>
    <t>НАПРАВА И ПОСТАВЯНЕ ЖЕЛЯЗНО СТЪПАЛО Ф18</t>
  </si>
  <si>
    <t>ВОДОЕМ 100М3 ЗА С.ЛОВЦИ С ХЛОРАТОРНО И ПОМПЕНА СТАНЦИЯ / КОНСТРУКЦИИ</t>
  </si>
  <si>
    <t xml:space="preserve">ИЗСИЧАНЕ ЕДИН.ДЪРВЕТА РЪЧНО С Ф ДО 45СМ </t>
  </si>
  <si>
    <t xml:space="preserve">ИЗКОРЕНЯВАНЕ ЕДИН.ДЪРВЕТА РЪЧНО С Ф45СМ </t>
  </si>
  <si>
    <t xml:space="preserve">ТРАНШ ИЗКОПИ С В=ИЛИ&lt;10М В ЗЕМНИ ПОЧВИ С ПРЕХВ.ДО 3М - РЪЧНО </t>
  </si>
  <si>
    <t xml:space="preserve">МЕХАНИЗИРАН ИЗКОП В СКАЛНИ ПОЧВИ </t>
  </si>
  <si>
    <t xml:space="preserve">ИЗКОП КАНАЛИ, КОРЕКЦИИ РЕКИ С В=ИЛИ&lt;10М Н=ИЛИ&lt;2М - РЪЧНО </t>
  </si>
  <si>
    <t xml:space="preserve">КОФРАЖ ВСИЧКИ ВИДОВЕ СТОМАНОБЕТОННИ ПЛОЧИ ПРИ D=ИЛИ&lt;15СМ </t>
  </si>
  <si>
    <t>ДОБАВКА ЗА БЕТОН В ПЛОЧИ С НАКЛОН НАД 20ГР.,</t>
  </si>
  <si>
    <t>ЦИМЕНТОВА ЗАМАЗКА ЗА ЗАКРИТИ РЕЗЕРВОАРИ 2ПЛАСТА D=2СМ</t>
  </si>
  <si>
    <t>ЦИМЕНТОВА ЗАМАЗКА 1ПЛАСТ D=1.5СМ</t>
  </si>
  <si>
    <t xml:space="preserve">ФАСАДНО ТРЪБНО СКЕЛЕ С Н=ИЛИ&lt;30М </t>
  </si>
  <si>
    <t>ВОДОЕМ 100М3 ЗА С.ЛОВЦИ С ХЛОРАТОРНО И ПОМПЕНА СТАНЦИЯ / СУХА КАМЕРА МОНТАЖНА ЧАСТ,ОГРАДА И ПЛАНИРОВКА</t>
  </si>
  <si>
    <t>МОНТАЖ ВЕНТИЛАЦИОННИ КОМИНИ Ф100/2000</t>
  </si>
  <si>
    <t>ДОСТАВКА И МОНТАЖ ВОДОМЕР ФЛАНШОВ  Ф80ММ</t>
  </si>
  <si>
    <t xml:space="preserve">ДОСТАВКА И  МОНТАЖ ТРЪБИ HDPE Ф 90 ММ,PN10 </t>
  </si>
  <si>
    <t xml:space="preserve">ДОСТАВКА И  МОНТАЖ ТРЪБИ HDPE Ф 63 ММ PN10 </t>
  </si>
  <si>
    <t xml:space="preserve">МОНТАЖ НА ПОЛИПРОПИЛЕНОВИ ТРЪБИ В СГРАДИ Ф 20 ММ </t>
  </si>
  <si>
    <t>ДОСТАВКА И МОНТАЖ ТРЪБИ Ф6Х4 НЕРЪЖД.</t>
  </si>
  <si>
    <t>ДОСТАВКА И МОНТАЖ ЦЕДКА ФЛАНШОВА  Ф60ММ</t>
  </si>
  <si>
    <t>ДОСТАВКА И МОНТАЖ СК Ф50 PN10  ''БЪТЕРФЛАЙ''</t>
  </si>
  <si>
    <t>ДОСТАВКА И МОНТАЖ СК Ф50 PN25  ''БЪТЕРФЛАЙ''</t>
  </si>
  <si>
    <t>ДОСТАВКА И МОНТАЖ СК Ф40 PN25  ''БЪТЕРФЛАЙ''</t>
  </si>
  <si>
    <t>ДОСТАВКА И МОНТАЖ СК Ф20 (PP)</t>
  </si>
  <si>
    <t>ДОСТАВКА И МОНТАЖ СК Ф20 (PP) С НАКРАЙНИК ЗА МАРКУЧ</t>
  </si>
  <si>
    <t>ДОСТАВКА И МОНТАЖ СК Ф6Х4</t>
  </si>
  <si>
    <t>ДОСТАВКА И МОНТАЖ КЛАПА ПРОТИВОЖАБНА  Ф60ММ</t>
  </si>
  <si>
    <t>ДОСТАВКА И МОНТАЖ КЛАПА ПРОТИВОЖАБНА  Ф80ММ</t>
  </si>
  <si>
    <t>ДОСТАВКА И МОНТАЖ НА КРАН С ПОПЛАВЪК Ф80</t>
  </si>
  <si>
    <t>ДОСТАВКА И МОНТАЖ ВОДОВЗЕМНА СКОБА  Ф90/1/2''</t>
  </si>
  <si>
    <t>ДОСТАВКА И МОНТАЖ КЛАПА ВЪЗВРАТНА  Ф50 PN25</t>
  </si>
  <si>
    <t xml:space="preserve">ДОСТАВКА И МОНТАЖ КОЛЯНО  Ф40-90ГРАДУСА </t>
  </si>
  <si>
    <t>ДОСТАВКА И МОНТАЖ НА ПОМПА CRN8-60 ИЛИ АНАЛОГ</t>
  </si>
  <si>
    <t>ДОСТАВКА И МОНТАЖ НА ПОМПА CRN8-200/19SF ИЛИ АНАЛОГ</t>
  </si>
  <si>
    <t>Д-А И М-Ж НА КОМПРЕСОР ''INGERSOL'' 231Х30 N=2.2KW,PN35,Q=140L/SEK,ИЛИ АНАЛОГ</t>
  </si>
  <si>
    <t>ДОСТАВКА БИДОНИ 200Л.</t>
  </si>
  <si>
    <t>ДОСТАВКА И МОНТАЖ ДОЗАТОРНА ПОМПА ''PROMINENT BETA''  BT4A 1000 Q=0.82Л/С H=7BAR.ИЛИ АНАЛОГ</t>
  </si>
  <si>
    <t>ПЕРДАШЕНА ЦИМ.ЗАМАЗКА М300 D=2СМ ПО СТЪПАЛА</t>
  </si>
  <si>
    <t>ВОДОЕМ 100М3 ЗА С.ЛОВЦИ С ХЛОРАТОРНО И ПОМПЕНА СТАНЦИЯ</t>
  </si>
  <si>
    <t xml:space="preserve">ПОМПЕНА СТАНЦИЯ -ЕЛ УРЕДБИ </t>
  </si>
  <si>
    <t>ЛАМПЕН ИЗЛАЗ С ПРОВОДНИК СВТ3Х1,5ММ2 ОТКРИТО С ПРОТИВОВЛ. АРМ. ДО 7М</t>
  </si>
  <si>
    <t>КОНТАКТЕН ИЗЛАЗ С ПРОВОДНИК СВТ3Х2,5ММ2 ОТКРИТО С ПРОТИВОВЛ. АРМ. ДО 7М</t>
  </si>
  <si>
    <t xml:space="preserve">НАПОРЕН ВОДОПРОВОД ОТ ПСТ.  ДО ВОДОЕМ 100М3 ЗА С.ЧУРКА </t>
  </si>
  <si>
    <t xml:space="preserve">ТЕСЕН ИЗКОП (В=0.6ДО1.2М, Н=ИЛИ&lt;2М) В СКАЛНИ ПОЧВИ В НАС.МЕСТА И ДО СЪОРЪЖЕНИЯ. </t>
  </si>
  <si>
    <t>РАЗКЪРТВАНЕ,ОТСТРАНЯВАНЕ С ТОВАРЕНЕ НА ТР.КАМ.Н-КА С ОГР.ШИРИНА И ДЕБ.ДО 30СМ.</t>
  </si>
  <si>
    <t xml:space="preserve">ДОСТАВКА И МОНТАЖ НА HDPE ВИСОКОНАПОРНИ ТРЪБИ DN63,PN32,PE 100 НА ЧЕЛНА ЗАВАРКА В ОТКРИТИ </t>
  </si>
  <si>
    <t>ВОДОЕМ 100 М3 ЗА С.ЧУРКА / КОНСТРУКЦИИ</t>
  </si>
  <si>
    <t>КОФРАЖ ВСИЧКИ ВИДОВЕ СТОМАНОБЕТОННИ ПЛОЧИ ПРИ D&gt;15СМ И ГРЕДИ ПРИ ПЛОЧИ</t>
  </si>
  <si>
    <t>ДОБАВКА ЗА БЕТОН В ПЛОЧИ С НАКЛОН НАД 20ГР.</t>
  </si>
  <si>
    <t>ФАСАДНО ТРЪБНО СКЕЛЕ С Н=ИЛИ&lt;30М</t>
  </si>
  <si>
    <t>ВОДОЕМ 100 М3 ЗА С.ЧУРКА / СУХА КАМЕРА МОНТАЖНА ЧАСТ,ОГРАДА И ПЛАНИРОВКА</t>
  </si>
  <si>
    <t>МОНТАЖ ВОДОМЕР ФЛАНШОВ  Ф50ММ</t>
  </si>
  <si>
    <t>ДОСТАВКА И МОНТАЖ ФИЛТЪР Ф50</t>
  </si>
  <si>
    <t xml:space="preserve">ПЕРДАШЕНА ЦИМ.ЗАМАЗКА М300 D=2СМ ПО СТЪПАЛА </t>
  </si>
  <si>
    <t>ВОДОЕМ 100 М3 ЗА С.ЧУРКА</t>
  </si>
  <si>
    <t xml:space="preserve">ВОДОЕМ -ЕЛ. УРЕДБИ </t>
  </si>
  <si>
    <t>ДОСТАВКА ИПОЛАГАНЕ НА ТРЪБА (ШЛАУХ С ПВХ -ИЗОЛАЦИЯ )Ф 29ММ</t>
  </si>
  <si>
    <t>Д-КА И М-Ж КОМПЛEКТ СОЛАРЕН ПАНЕЛ,АКОМУЛАТОР И LED ОСВЕТИТЕЛ ЗА М-Ж НА ОТКРИТО 10WP</t>
  </si>
  <si>
    <t xml:space="preserve">ИЗРАБОТКА И МОНТАЖ АРМИРОВКА - ОБ. И СР.СЛОЖНОСТ 6ДО12ММ ОТ А1 И А2 </t>
  </si>
  <si>
    <t xml:space="preserve">ИЗРАБОТКА И МОНТАЖ АРМИРОВКА - ОБ. И СР.СЛОЖНОСТ 14ДО50ММ ОТ А3 </t>
  </si>
  <si>
    <t>м3</t>
  </si>
  <si>
    <t>м</t>
  </si>
  <si>
    <t>м2</t>
  </si>
  <si>
    <t>ПОЗИ-</t>
  </si>
  <si>
    <t>О П И С А Н И Е</t>
  </si>
  <si>
    <t>МЯР-</t>
  </si>
  <si>
    <t>КОЛИ-</t>
  </si>
  <si>
    <t>ЦИЯ</t>
  </si>
  <si>
    <t>НА ВИДОВЕТЕ РАБОТИ</t>
  </si>
  <si>
    <t>КА</t>
  </si>
  <si>
    <t>ЦЕНА</t>
  </si>
  <si>
    <t>бр.</t>
  </si>
  <si>
    <t>КОЛИЧЕСТВЕНО - СТОЙНОСТНА СМЕТКА</t>
  </si>
  <si>
    <t>ЧЕСТВО</t>
  </si>
  <si>
    <t>ДДС 20%:</t>
  </si>
  <si>
    <t>Всичко:</t>
  </si>
  <si>
    <t>кг</t>
  </si>
  <si>
    <t>Проект: „Реконструкция и рехабилитация на водоснабдителни системи и съоръжения на територията на община Мадан”</t>
  </si>
  <si>
    <t>ПОЛАГАНЕ НА ПЯСЪЧНА ПОДЛОЖКА ПОД ТРЪБОПРОВОДИ</t>
  </si>
  <si>
    <t xml:space="preserve">ЗАСИПВАНЕ НА ТЕСНИ ИЗКОПИ С ПЯСЪК 20 СМ </t>
  </si>
  <si>
    <t xml:space="preserve">ОБРАТНО ЗАСИПВАНЕ НА ИЗКОПИ МАШИННО ВКЛ. УПЛЪТНЯВАНЕ НА ПЛАСТОВЕ </t>
  </si>
  <si>
    <t>100 м.</t>
  </si>
  <si>
    <t xml:space="preserve">РАЗКЪРТВАНЕ ВКЛ. РЯЗАНЕ АСФАЛТОВА НАСТИЛКА С ДЕБЕЛИНА ДО 10СМ </t>
  </si>
  <si>
    <t xml:space="preserve">НАТОВАРВАНЕ И ПРЕВОЗ ЗЕМНИ ПОЧВИ НА ДЕПО ДО 5 КМ ТРАНСП. РАЗСТОЯНИЕ </t>
  </si>
  <si>
    <t xml:space="preserve">ВЪЗСТАНОВЯВАНЕ НА ТРОШЕНОКАМЕННА НАСТИЛКА 30 СМ, С ОГРАНИЧЕНА ШИРИНА </t>
  </si>
  <si>
    <t xml:space="preserve">ВЪЗСТАНОВЯВАНЕ НА АСФАЛТОВА НАСТИЛКА НЕПЛ.СМ С ДЕБЕЛИНА 5 СМ. С ОГРАНИЧЕНА ШИРИНА </t>
  </si>
  <si>
    <t xml:space="preserve">ОСНОВА ОТ ЗАКЛИНЕН ТРОШЕН КАМЪК (ТРОШЕНОКАМЕННА НАСТИЛКА) </t>
  </si>
  <si>
    <t xml:space="preserve">ПРЕХВЪРЛЯНЕ СКАЛНИ ПОЧВИ ДО 3М ХОРИЗ. ИЛИ 2М ВЕРТ.РАЗСТОЯНИЕ - РЪЧНО </t>
  </si>
  <si>
    <t xml:space="preserve">ДОСТАВКА И ПОЛАГАНЕ БЕТОН КЛАСВ 7.5 ПОДЛОЖЕН </t>
  </si>
  <si>
    <t xml:space="preserve">ДОСТАВКА И ПОЛАГАНЕ БЕТОН КЛАС В25;W0.4;F50, ЗА ДЪНО </t>
  </si>
  <si>
    <t>ДОСТАВКА И ПОЛАГАНЕ НА ВОДОСПИРАЩА САМОНАБЪБВАЩА ЛЕНТА В РАБОТНА ФУГА ДЪНО-СТЕНИ</t>
  </si>
  <si>
    <t xml:space="preserve">ДОСТАВКА И ПОЛАГАНЕ БЕТОН КЛАС В25;W0.4;F50, ЗА СТЕНИ </t>
  </si>
  <si>
    <t xml:space="preserve">ИЗРАБОТКА И МОНТАЖ АРМИРОВКА СТОМАНА  АІ </t>
  </si>
  <si>
    <t>ТРАМБОВАНА ГЛИНА - ЕКРАН ПОД ДРЕНАЖНА ТРЪБА</t>
  </si>
  <si>
    <t xml:space="preserve">ЗАСИПВАНЕ ТЕСНИ ИЗКОПИ БЕЗ ТРАМБОВАНЕ </t>
  </si>
  <si>
    <t>СТОМАНЕН ХЕРМЕТИЧЕН КАПАК  70/125СМ</t>
  </si>
  <si>
    <t xml:space="preserve">МИНИЗИРАНЕ ЖЕЛЕЗНИ ПОВЪРХНОСТИ </t>
  </si>
  <si>
    <t xml:space="preserve">БЛАЖНА БОЯ ПО МЕТАЛНИ ПОВЪРХНОСТИ,ТРЪБИ,ЛАМАРИНИ,К-ЦИИ - ДВУКРАТНО </t>
  </si>
  <si>
    <t>ДОСТАВКА И МОНТАЖ ПРЕДУПРЕДИТЕЛНИ ТАБЕЛИ ЗА ОХРАНИТЕЛНА ЗОНА</t>
  </si>
  <si>
    <t>НАПРАВА ЗАУСТВАНЕ НА ОТТОК</t>
  </si>
  <si>
    <t xml:space="preserve">ПОДРАВНЯВАНЕ, ИЗРАВНЯВАНЕ И ТРАМБОВАНЕ ПЛОЩИ И ОТКОСИ НА ИЗКОПИ И НАСИПИ-РЪЧНО </t>
  </si>
  <si>
    <t xml:space="preserve">ХИДРОИЗ. ЗАПЕЧАТВАЩА ЗАМАЗКА НА ЦИМЕНТОВА ОСНОВА С ЧЕТКА В ПОМЕЩЕНИЯ С ВОДА С НАЛЯГАНЕ </t>
  </si>
  <si>
    <t>ПОЧИСТВАНЕ НА ОСВЕТИТЕЛНИ ТЕЛА</t>
  </si>
  <si>
    <t>ДОСТАВКА И МОНТАЖ ДАТЧИК СВЕТЛИНЕН КОНТРОЛ -ОТКРИТ IP54 ДО ВРАТА ПОМПЕНА СТАНЦИЯ</t>
  </si>
  <si>
    <t>ДОСТАВКА И МОНТАЖ КРАЕН ИЗКЛЮЧВАТЕЛ ОТКРИТ МОНТАЖ IP54 ВРАТА ПС</t>
  </si>
  <si>
    <t>ДОСТАВКА И МОНТАЖ НА ПОПЛАВЪК МУНД</t>
  </si>
  <si>
    <t>ДОСТАВКА КАБЕЛ СВТ 2Х2,5ММ2</t>
  </si>
  <si>
    <t>ПОЛАГАНЕ НА КАБЕЛ СВТ ОТКРИТО И ДОСТАВКА НА СКОБИ</t>
  </si>
  <si>
    <t>ДОСТАВКА КАБЕЛ СВТ 5Х4 ММ2</t>
  </si>
  <si>
    <t>ИЗМЕРВАНЕ НА ЗАЗЕМЛЕНИЕ</t>
  </si>
  <si>
    <t>ПРОВЕРКА ЗАЗЕМЛЕНИЕ /ЗАНУЛЕНИЕ СЪОРЪЖЕНИЯ</t>
  </si>
  <si>
    <t>ДОСТАВКА КАБЕЛ СВТ 6Х2,5ММ2</t>
  </si>
  <si>
    <t xml:space="preserve">ПОДГОТОВКА ПОДЛОЖКА ЗА КАБЕЛ В ИЗКОП </t>
  </si>
  <si>
    <t>ДОСТАВКА КАБЕЛ СВТ 3Х2,5ММ2</t>
  </si>
  <si>
    <t>ДОСТАВКА И МОНТАЖ НА КУТИЯ РАЗКЛОНИТЕЛНА - ОТКРИТ МОНТАЖ (ПКОМ) ІР54</t>
  </si>
  <si>
    <t>ДОСТАВКА И МОНТАЖ КРАЕН ИЗКЛЮЧВАТЕЛ ОТКРИТ МОНТАЖ IP54 ВРАТА ВОДОЕМ</t>
  </si>
  <si>
    <t>ДОСТАВКА И МОНТАЖ КРАЕН ИЗКЛЮЧВАТЕЛ ОТКРИТ МОНТАЖ IP54 ВРАТА ОГРАДА ВОДОЕМ</t>
  </si>
  <si>
    <t>ТЕСЕН ИЗКОП СЪС СР. ШИРИНА ДО 1.20М.И ДЪЛБОЧИНА ДО 2.0М В ЗЕМНИ ПОЧВИ МАШИННО НА ОТВАЛ</t>
  </si>
  <si>
    <t xml:space="preserve">ИЗПИТВАНЕ ПЛЪТНОСТТА НА ТРЪБОПРОВОДИ ПОД ХИДР.НАЛЯГАНЕ ДО Ф100 </t>
  </si>
  <si>
    <t>ДЕЗИНФЕКЦИЯ ВОДОПРОВОДИ Ф100ММ</t>
  </si>
  <si>
    <t xml:space="preserve">КОФРАЖ ВСИЧКИ ВИДОВЕ СТОМАНОБЕТОННИ ПЛОЧИ ПРИ D&gt;15СМ И ГРЕДИ ПРИ ПЛОЧИ </t>
  </si>
  <si>
    <t>ДРЕНАЖ ВОДНИ КАМЕРИ НА РЕЗЕРВОАРИ, ПРОФИЛ 40Х80СМ PVC ДРЕНАЖНИ ТРЪБИ Ф200</t>
  </si>
  <si>
    <t>ДОСТАВКА И МОНТАЖ ЦЕДКА ФЛАНШОВА  Ф80ММ</t>
  </si>
  <si>
    <t>ДОСТАВКА И МОНТАЖ СК Ф80 PN16 ''БЪТЕРФЛАЙ''</t>
  </si>
  <si>
    <t>ДОСТАВКА И МОНТАЖ ПРЕДФЛАНШОВА ВРЪЗКА Ф90</t>
  </si>
  <si>
    <t>ДОСТАВКА И МОНТАЖ ПРЕДФЛАНШОВА ВРЪЗКА Ф63</t>
  </si>
  <si>
    <t>ДОСТАВКА И МОНТАЖ КОЛЯНО Ф90-90 ГРАДУСА</t>
  </si>
  <si>
    <t>ДОСТАВКА И МОНТАЖ КОЛЯНО Ф63-90 ГРАДУСА</t>
  </si>
  <si>
    <t>ДОСТАВКА И МОНТАЖ ТРОЙНИК  ТФ90/90/90</t>
  </si>
  <si>
    <t>ДОСТАВКА И МОНТАЖ ТРОЙНИК  ТФ90/63/90</t>
  </si>
  <si>
    <t>ДОСТАВКА И МОНТАЖ ТРОЙНИК  ТФ63/63/63</t>
  </si>
  <si>
    <t>ВОДОПРОВОДИ ОТ ПОЦ.ТРЪБИ В СГРАДИ Ф1/2''</t>
  </si>
  <si>
    <t>ДОСТАВКА И МОНТАЖ СВОБОДНИ ФЛАНЦИ Ф63</t>
  </si>
  <si>
    <t>ДОСТАВКА И МОНТАЖ НА КРАН С ПОПЛАВЪК Ф50</t>
  </si>
  <si>
    <t>ДОСТАВКА И МОНТАЖ ФУНИЯ ПРЕЛИВНА  Ф80ММ</t>
  </si>
  <si>
    <t xml:space="preserve">ИЗРАБОТКА И МОНТАЖ АРМИРОВКА - ОБ. И СР.СЛОЖНОСТ 6ДО12ММ ОТ А3 </t>
  </si>
  <si>
    <t>ДОСТАВКА РАЗПРЕДЕЛИТЕЛНО ЕЛ. ТАБЛО-ПО СХЕМА</t>
  </si>
  <si>
    <t>ДОСТАВКА АПЛИК ПРОТИВОВЛАЖЕН ПРАВ IP54</t>
  </si>
  <si>
    <t>ДОСТАВКА ПРОТИВОВЛАЖЕН АПЛИК НАКЛОНЕН IP54</t>
  </si>
  <si>
    <t>ДОСТАВКА ПРОЖЕКТОР ЗА МОНТАЖ НА ОТКРИТО</t>
  </si>
  <si>
    <t>ПРОФИЛАКТИЧНИ ИЗПИТАНИЯ -ИЗОЛАЦИЯ НА КАБЕЛ</t>
  </si>
  <si>
    <t>ПРОФИЛАКТИЧНИ ИЗПИТАНИЯ -ИЗОЛАЦИЯ НА КАБЕЛ;</t>
  </si>
  <si>
    <t>ЕД.</t>
  </si>
  <si>
    <t>СТОЙНОСТ</t>
  </si>
  <si>
    <t xml:space="preserve">БЛАЖНА БОЯ ПО МЕТАЛНИ ПОВЪРХНОСТИ, ТРЪБИ, ЛАМАРИНИ, К-ЦИИ - ДВУКРАТНО </t>
  </si>
  <si>
    <t>∑</t>
  </si>
  <si>
    <t xml:space="preserve">Общо рехабилитация на улиците по цялата ширина за -НАПОРЕН ВОДОПРОВОД ОТ ПСТ.  ДО ВОДОЕМ 100М3 ЗА С.ЧУРКА </t>
  </si>
  <si>
    <t>Р Е К А П И Т У Л А Ц И Я:</t>
  </si>
  <si>
    <t>Коли-чество</t>
  </si>
  <si>
    <t>Мярка</t>
  </si>
  <si>
    <t>Стойност</t>
  </si>
  <si>
    <t>Ед.цена</t>
  </si>
  <si>
    <t>л.м</t>
  </si>
  <si>
    <t>кв.м</t>
  </si>
  <si>
    <t>Общо :</t>
  </si>
  <si>
    <t xml:space="preserve">УЧАСТНИК: </t>
  </si>
  <si>
    <t>…………………………..</t>
  </si>
  <si>
    <t>(име, подпис, печат)</t>
  </si>
  <si>
    <t>Част: Вливен водопровод с  диаметър в мм Ф90.</t>
  </si>
  <si>
    <t xml:space="preserve">Част: Напорен водопровод от Помпена станция до Водоем 100М3 за с. Чурка - диаметър в мм Ф63. </t>
  </si>
  <si>
    <t xml:space="preserve">Част: Шахта за спирателен кран, Водоем 100М3 за село Ловци с хлораторно и помпена станция и Водоем 100М3 за село Ловци с хлораторно и помпена станция. </t>
  </si>
  <si>
    <r>
      <t>ОБОСОБЕНА ПОЗИЦИЯ № 5:</t>
    </r>
    <r>
      <rPr>
        <sz val="10"/>
        <rFont val="Times New Roman"/>
        <family val="1"/>
      </rPr>
      <t xml:space="preserve"> Обект: „Външен водопровод за водоснабдяване на с.Чурка и с. Ловци” , в т.ч.:</t>
    </r>
  </si>
  <si>
    <t>Част: Рехабилитация на улиците по цялата ширина за обект „Външен водопровод за водоснабдяване на с.Чурка и с. Ловци”.</t>
  </si>
  <si>
    <t>ОБОСОБЕНА ПОЗИЦИЯ № 5: Обект: „Външен водопровод за водоснабдяване на с.Чурка и с. Ловци”.</t>
  </si>
  <si>
    <t>Общо:</t>
  </si>
  <si>
    <t>Образец 8а</t>
  </si>
  <si>
    <t> Съгласно легалната дефиниция на § 1, т. 15 от ДР на Наредба № 12/25.07.2016 г.  за прилагане на подмярка 7.2. „Инвестиции в създаването, подобряването или разширяването на всички видове малка по мащаби инфраструктура" от мярка 7 „Основни услуги и обновяване на селата в селските райони" на Програмата за развитие на селските райони за периода 2014 - 2020 г., „непредвидени разходи“, са разходи, възникнали в резултат на работи и/или обстоятелства, които не е могло да бъдат предвидени при първоначалното проектиране. Същите водят до увеличаване на количествата, заложени предварително в количествените сметки към проекта, и/или до нови строително-монтажни работи, за които са спазени условията за допустимост на разходите, предназначени за постигане на целите на проекта. Ново възникнали строително-монтажни работи, могат да са единствено в рамките на вида дейност, в която попада одобрения проект, съгласно подписания ДПФП и приложенията към него, в изпълнение на изискванията на ПРСР, съответно при спазване на условията за допустимост по Наредба № 12/25.07.2016 г. и по-специално, допустими за финансиране дейности по чл.4, т.3. „изграждане, реконструкция и/или рехабилитация на водоснабдителни системи и съоръжения в агломерации с под 2 000 е.ж. в селските райони” от Наредбата.</t>
  </si>
  <si>
    <t xml:space="preserve">Непредвидени разходи: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</si>
</sst>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_-* #,##0.00_-;\-* #,##0.00_-;_-* &quot;-&quot;??_-;_-@_-"/>
    <numFmt numFmtId="174" formatCode="#,##0.00\ &quot;лв.&quot;"/>
    <numFmt numFmtId="175" formatCode="0.000000000000"/>
    <numFmt numFmtId="176" formatCode="_(* #,##0_);_(* \(#,##0\);_(* \-??_);_(@_)"/>
    <numFmt numFmtId="177" formatCode="#,##0.000\ &quot;лв.&quot;"/>
    <numFmt numFmtId="178" formatCode="#,##0.0000\ &quot;лв.&quot;"/>
    <numFmt numFmtId="179" formatCode="#,##0.0\ &quot;лв.&quot;"/>
    <numFmt numFmtId="180" formatCode="#,##0\ &quot;лв.&quot;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\ _л_в_.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msCyr"/>
      <family val="0"/>
    </font>
    <font>
      <b/>
      <sz val="10"/>
      <name val="Arial"/>
      <family val="2"/>
    </font>
    <font>
      <sz val="10"/>
      <name val="Timok"/>
      <family val="0"/>
    </font>
    <font>
      <sz val="12"/>
      <color indexed="8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Arial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FFE4CD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2" borderId="0" applyNumberFormat="0" applyBorder="0" applyAlignment="0" applyProtection="0"/>
    <xf numFmtId="0" fontId="35" fillId="9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1" fillId="4" borderId="0" applyNumberFormat="0" applyBorder="0" applyAlignment="0" applyProtection="0"/>
    <xf numFmtId="0" fontId="35" fillId="11" borderId="0" applyNumberFormat="0" applyBorder="0" applyAlignment="0" applyProtection="0"/>
    <xf numFmtId="0" fontId="1" fillId="5" borderId="0" applyNumberFormat="0" applyBorder="0" applyAlignment="0" applyProtection="0"/>
    <xf numFmtId="0" fontId="35" fillId="12" borderId="0" applyNumberFormat="0" applyBorder="0" applyAlignment="0" applyProtection="0"/>
    <xf numFmtId="0" fontId="1" fillId="6" borderId="0" applyNumberFormat="0" applyBorder="0" applyAlignment="0" applyProtection="0"/>
    <xf numFmtId="0" fontId="3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4" borderId="0" applyNumberFormat="0" applyBorder="0" applyAlignment="0" applyProtection="0"/>
    <xf numFmtId="0" fontId="35" fillId="19" borderId="0" applyNumberFormat="0" applyBorder="0" applyAlignment="0" applyProtection="0"/>
    <xf numFmtId="0" fontId="1" fillId="15" borderId="0" applyNumberFormat="0" applyBorder="0" applyAlignment="0" applyProtection="0"/>
    <xf numFmtId="0" fontId="35" fillId="20" borderId="0" applyNumberFormat="0" applyBorder="0" applyAlignment="0" applyProtection="0"/>
    <xf numFmtId="0" fontId="1" fillId="16" borderId="0" applyNumberFormat="0" applyBorder="0" applyAlignment="0" applyProtection="0"/>
    <xf numFmtId="0" fontId="35" fillId="21" borderId="0" applyNumberFormat="0" applyBorder="0" applyAlignment="0" applyProtection="0"/>
    <xf numFmtId="0" fontId="1" fillId="5" borderId="0" applyNumberFormat="0" applyBorder="0" applyAlignment="0" applyProtection="0"/>
    <xf numFmtId="0" fontId="35" fillId="22" borderId="0" applyNumberFormat="0" applyBorder="0" applyAlignment="0" applyProtection="0"/>
    <xf numFmtId="0" fontId="1" fillId="14" borderId="0" applyNumberFormat="0" applyBorder="0" applyAlignment="0" applyProtection="0"/>
    <xf numFmtId="0" fontId="35" fillId="23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4" fillId="24" borderId="0" applyNumberFormat="0" applyBorder="0" applyAlignment="0" applyProtection="0"/>
    <xf numFmtId="0" fontId="36" fillId="29" borderId="0" applyNumberFormat="0" applyBorder="0" applyAlignment="0" applyProtection="0"/>
    <xf numFmtId="0" fontId="4" fillId="15" borderId="0" applyNumberFormat="0" applyBorder="0" applyAlignment="0" applyProtection="0"/>
    <xf numFmtId="0" fontId="36" fillId="30" borderId="0" applyNumberFormat="0" applyBorder="0" applyAlignment="0" applyProtection="0"/>
    <xf numFmtId="0" fontId="4" fillId="16" borderId="0" applyNumberFormat="0" applyBorder="0" applyAlignment="0" applyProtection="0"/>
    <xf numFmtId="0" fontId="36" fillId="31" borderId="0" applyNumberFormat="0" applyBorder="0" applyAlignment="0" applyProtection="0"/>
    <xf numFmtId="0" fontId="4" fillId="25" borderId="0" applyNumberFormat="0" applyBorder="0" applyAlignment="0" applyProtection="0"/>
    <xf numFmtId="0" fontId="36" fillId="32" borderId="0" applyNumberFormat="0" applyBorder="0" applyAlignment="0" applyProtection="0"/>
    <xf numFmtId="0" fontId="4" fillId="26" borderId="0" applyNumberFormat="0" applyBorder="0" applyAlignment="0" applyProtection="0"/>
    <xf numFmtId="0" fontId="36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41" borderId="7" applyNumberFormat="0" applyFont="0" applyAlignment="0" applyProtection="0"/>
    <xf numFmtId="0" fontId="2" fillId="41" borderId="7" applyNumberFormat="0" applyFon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4" fillId="34" borderId="0" applyNumberFormat="0" applyBorder="0" applyAlignment="0" applyProtection="0"/>
    <xf numFmtId="0" fontId="36" fillId="43" borderId="0" applyNumberFormat="0" applyBorder="0" applyAlignment="0" applyProtection="0"/>
    <xf numFmtId="0" fontId="4" fillId="35" borderId="0" applyNumberFormat="0" applyBorder="0" applyAlignment="0" applyProtection="0"/>
    <xf numFmtId="0" fontId="36" fillId="44" borderId="0" applyNumberFormat="0" applyBorder="0" applyAlignment="0" applyProtection="0"/>
    <xf numFmtId="0" fontId="4" fillId="36" borderId="0" applyNumberFormat="0" applyBorder="0" applyAlignment="0" applyProtection="0"/>
    <xf numFmtId="0" fontId="36" fillId="45" borderId="0" applyNumberFormat="0" applyBorder="0" applyAlignment="0" applyProtection="0"/>
    <xf numFmtId="0" fontId="4" fillId="25" borderId="0" applyNumberFormat="0" applyBorder="0" applyAlignment="0" applyProtection="0"/>
    <xf numFmtId="0" fontId="36" fillId="46" borderId="0" applyNumberFormat="0" applyBorder="0" applyAlignment="0" applyProtection="0"/>
    <xf numFmtId="0" fontId="4" fillId="26" borderId="0" applyNumberFormat="0" applyBorder="0" applyAlignment="0" applyProtection="0"/>
    <xf numFmtId="0" fontId="36" fillId="47" borderId="0" applyNumberFormat="0" applyBorder="0" applyAlignment="0" applyProtection="0"/>
    <xf numFmtId="0" fontId="4" fillId="37" borderId="0" applyNumberFormat="0" applyBorder="0" applyAlignment="0" applyProtection="0"/>
    <xf numFmtId="0" fontId="0" fillId="48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49" borderId="11" applyNumberFormat="0" applyAlignment="0" applyProtection="0"/>
    <xf numFmtId="0" fontId="13" fillId="7" borderId="1" applyNumberFormat="0" applyAlignment="0" applyProtection="0"/>
    <xf numFmtId="0" fontId="38" fillId="50" borderId="0" applyNumberFormat="0" applyBorder="0" applyAlignment="0" applyProtection="0"/>
    <xf numFmtId="0" fontId="9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0" fillId="0" borderId="3" applyNumberFormat="0" applyFill="0" applyAlignment="0" applyProtection="0"/>
    <xf numFmtId="0" fontId="41" fillId="0" borderId="13" applyNumberFormat="0" applyFill="0" applyAlignment="0" applyProtection="0"/>
    <xf numFmtId="0" fontId="11" fillId="0" borderId="4" applyNumberFormat="0" applyFill="0" applyAlignment="0" applyProtection="0"/>
    <xf numFmtId="0" fontId="42" fillId="0" borderId="14" applyNumberFormat="0" applyFill="0" applyAlignment="0" applyProtection="0"/>
    <xf numFmtId="0" fontId="1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51" borderId="15" applyNumberFormat="0" applyAlignment="0" applyProtection="0"/>
    <xf numFmtId="0" fontId="16" fillId="38" borderId="8" applyNumberFormat="0" applyAlignment="0" applyProtection="0"/>
    <xf numFmtId="0" fontId="44" fillId="51" borderId="11" applyNumberFormat="0" applyAlignment="0" applyProtection="0"/>
    <xf numFmtId="0" fontId="6" fillId="38" borderId="1" applyNumberFormat="0" applyAlignment="0" applyProtection="0"/>
    <xf numFmtId="0" fontId="45" fillId="52" borderId="16" applyNumberFormat="0" applyAlignment="0" applyProtection="0"/>
    <xf numFmtId="0" fontId="7" fillId="39" borderId="2" applyNumberFormat="0" applyAlignment="0" applyProtection="0"/>
    <xf numFmtId="0" fontId="46" fillId="53" borderId="0" applyNumberFormat="0" applyBorder="0" applyAlignment="0" applyProtection="0"/>
    <xf numFmtId="0" fontId="5" fillId="3" borderId="0" applyNumberFormat="0" applyBorder="0" applyAlignment="0" applyProtection="0"/>
    <xf numFmtId="0" fontId="47" fillId="54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4" fillId="0" borderId="6" applyNumberFormat="0" applyFill="0" applyAlignment="0" applyProtection="0"/>
    <xf numFmtId="0" fontId="25" fillId="0" borderId="0">
      <alignment/>
      <protection/>
    </xf>
    <xf numFmtId="0" fontId="51" fillId="0" borderId="18" applyNumberFormat="0" applyFill="0" applyAlignment="0" applyProtection="0"/>
    <xf numFmtId="0" fontId="18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3" fillId="0" borderId="0" xfId="154" applyFont="1" applyFill="1">
      <alignment/>
      <protection/>
    </xf>
    <xf numFmtId="0" fontId="3" fillId="0" borderId="0" xfId="154" applyFont="1" applyFill="1" applyAlignment="1">
      <alignment vertical="center"/>
      <protection/>
    </xf>
    <xf numFmtId="0" fontId="3" fillId="55" borderId="0" xfId="154" applyFont="1" applyFill="1">
      <alignment/>
      <protection/>
    </xf>
    <xf numFmtId="0" fontId="21" fillId="0" borderId="19" xfId="0" applyFont="1" applyBorder="1" applyAlignment="1">
      <alignment horizontal="center" wrapText="1"/>
    </xf>
    <xf numFmtId="0" fontId="21" fillId="56" borderId="19" xfId="0" applyFont="1" applyFill="1" applyBorder="1" applyAlignment="1">
      <alignment horizontal="justify" vertical="top" wrapText="1"/>
    </xf>
    <xf numFmtId="0" fontId="0" fillId="57" borderId="19" xfId="154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justify" vertical="top" wrapText="1"/>
    </xf>
    <xf numFmtId="0" fontId="0" fillId="57" borderId="0" xfId="154" applyFont="1" applyFill="1" applyAlignment="1">
      <alignment horizontal="center" vertical="center"/>
      <protection/>
    </xf>
    <xf numFmtId="0" fontId="0" fillId="57" borderId="0" xfId="154" applyFont="1" applyFill="1" applyAlignment="1">
      <alignment horizontal="center"/>
      <protection/>
    </xf>
    <xf numFmtId="2" fontId="0" fillId="0" borderId="19" xfId="0" applyNumberFormat="1" applyFont="1" applyFill="1" applyBorder="1" applyAlignment="1">
      <alignment horizontal="right"/>
    </xf>
    <xf numFmtId="0" fontId="0" fillId="0" borderId="19" xfId="154" applyFont="1" applyFill="1" applyBorder="1" applyAlignment="1">
      <alignment horizontal="right"/>
      <protection/>
    </xf>
    <xf numFmtId="0" fontId="27" fillId="57" borderId="0" xfId="154" applyFont="1" applyFill="1" applyBorder="1" applyAlignment="1">
      <alignment horizontal="center" vertical="center"/>
      <protection/>
    </xf>
    <xf numFmtId="2" fontId="0" fillId="0" borderId="19" xfId="154" applyNumberFormat="1" applyFont="1" applyFill="1" applyBorder="1" applyAlignment="1">
      <alignment horizontal="right"/>
      <protection/>
    </xf>
    <xf numFmtId="0" fontId="21" fillId="55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 quotePrefix="1">
      <alignment horizontal="center" wrapText="1"/>
    </xf>
    <xf numFmtId="2" fontId="0" fillId="0" borderId="19" xfId="0" applyNumberFormat="1" applyFont="1" applyFill="1" applyBorder="1" applyAlignment="1">
      <alignment horizontal="right" wrapText="1"/>
    </xf>
    <xf numFmtId="0" fontId="0" fillId="0" borderId="0" xfId="154" applyFont="1" applyFill="1">
      <alignment/>
      <protection/>
    </xf>
    <xf numFmtId="174" fontId="0" fillId="0" borderId="19" xfId="154" applyNumberFormat="1" applyFont="1" applyFill="1" applyBorder="1" applyAlignment="1">
      <alignment horizontal="right"/>
      <protection/>
    </xf>
    <xf numFmtId="0" fontId="21" fillId="0" borderId="19" xfId="0" applyFont="1" applyFill="1" applyBorder="1" applyAlignment="1">
      <alignment horizontal="center" wrapText="1"/>
    </xf>
    <xf numFmtId="0" fontId="0" fillId="0" borderId="19" xfId="154" applyFont="1" applyFill="1" applyBorder="1" applyAlignment="1">
      <alignment horizontal="center" vertical="center"/>
      <protection/>
    </xf>
    <xf numFmtId="4" fontId="27" fillId="57" borderId="0" xfId="154" applyNumberFormat="1" applyFont="1" applyFill="1" applyBorder="1" applyAlignment="1">
      <alignment horizontal="center" vertical="center"/>
      <protection/>
    </xf>
    <xf numFmtId="4" fontId="0" fillId="57" borderId="19" xfId="154" applyNumberFormat="1" applyFont="1" applyFill="1" applyBorder="1" applyAlignment="1">
      <alignment horizontal="right"/>
      <protection/>
    </xf>
    <xf numFmtId="4" fontId="0" fillId="0" borderId="19" xfId="154" applyNumberFormat="1" applyFont="1" applyFill="1" applyBorder="1" applyAlignment="1">
      <alignment horizontal="right"/>
      <protection/>
    </xf>
    <xf numFmtId="4" fontId="21" fillId="57" borderId="19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 wrapText="1"/>
    </xf>
    <xf numFmtId="4" fontId="21" fillId="0" borderId="19" xfId="0" applyNumberFormat="1" applyFont="1" applyFill="1" applyBorder="1" applyAlignment="1">
      <alignment horizontal="right" wrapText="1"/>
    </xf>
    <xf numFmtId="4" fontId="0" fillId="57" borderId="0" xfId="154" applyNumberFormat="1" applyFont="1" applyFill="1">
      <alignment/>
      <protection/>
    </xf>
    <xf numFmtId="4" fontId="0" fillId="0" borderId="20" xfId="154" applyNumberFormat="1" applyFont="1" applyFill="1" applyBorder="1" applyAlignment="1">
      <alignment horizontal="right"/>
      <protection/>
    </xf>
    <xf numFmtId="4" fontId="0" fillId="0" borderId="20" xfId="0" applyNumberFormat="1" applyFont="1" applyFill="1" applyBorder="1" applyAlignment="1">
      <alignment horizontal="right"/>
    </xf>
    <xf numFmtId="4" fontId="21" fillId="55" borderId="20" xfId="154" applyNumberFormat="1" applyFont="1" applyFill="1" applyBorder="1" applyAlignment="1">
      <alignment horizontal="right"/>
      <protection/>
    </xf>
    <xf numFmtId="4" fontId="0" fillId="0" borderId="0" xfId="154" applyNumberFormat="1" applyFont="1" applyFill="1">
      <alignment/>
      <protection/>
    </xf>
    <xf numFmtId="0" fontId="0" fillId="57" borderId="21" xfId="154" applyFont="1" applyFill="1" applyBorder="1" applyAlignment="1">
      <alignment horizontal="center" vertical="center"/>
      <protection/>
    </xf>
    <xf numFmtId="0" fontId="0" fillId="0" borderId="21" xfId="154" applyFont="1" applyFill="1" applyBorder="1" applyAlignment="1">
      <alignment horizontal="center" vertical="center"/>
      <protection/>
    </xf>
    <xf numFmtId="0" fontId="0" fillId="57" borderId="22" xfId="154" applyFont="1" applyFill="1" applyBorder="1" applyAlignment="1">
      <alignment horizontal="center" vertical="center"/>
      <protection/>
    </xf>
    <xf numFmtId="0" fontId="0" fillId="57" borderId="23" xfId="154" applyFont="1" applyFill="1" applyBorder="1" applyAlignment="1">
      <alignment horizontal="center"/>
      <protection/>
    </xf>
    <xf numFmtId="0" fontId="0" fillId="57" borderId="23" xfId="154" applyFont="1" applyFill="1" applyBorder="1" applyAlignment="1">
      <alignment horizontal="center" vertical="center"/>
      <protection/>
    </xf>
    <xf numFmtId="4" fontId="0" fillId="57" borderId="23" xfId="154" applyNumberFormat="1" applyFont="1" applyFill="1" applyBorder="1">
      <alignment/>
      <protection/>
    </xf>
    <xf numFmtId="0" fontId="0" fillId="0" borderId="23" xfId="154" applyFont="1" applyFill="1" applyBorder="1">
      <alignment/>
      <protection/>
    </xf>
    <xf numFmtId="0" fontId="21" fillId="57" borderId="24" xfId="154" applyFont="1" applyFill="1" applyBorder="1" applyAlignment="1">
      <alignment horizontal="center" vertical="center"/>
      <protection/>
    </xf>
    <xf numFmtId="4" fontId="27" fillId="57" borderId="25" xfId="154" applyNumberFormat="1" applyFont="1" applyFill="1" applyBorder="1" applyAlignment="1">
      <alignment horizontal="center" vertical="center"/>
      <protection/>
    </xf>
    <xf numFmtId="0" fontId="0" fillId="57" borderId="26" xfId="154" applyFont="1" applyFill="1" applyBorder="1" applyAlignment="1">
      <alignment horizontal="center" vertical="center"/>
      <protection/>
    </xf>
    <xf numFmtId="0" fontId="0" fillId="57" borderId="27" xfId="154" applyFont="1" applyFill="1" applyBorder="1" applyAlignment="1">
      <alignment vertical="top" wrapText="1"/>
      <protection/>
    </xf>
    <xf numFmtId="4" fontId="0" fillId="57" borderId="27" xfId="154" applyNumberFormat="1" applyFont="1" applyFill="1" applyBorder="1" applyAlignment="1">
      <alignment horizontal="right" wrapText="1"/>
      <protection/>
    </xf>
    <xf numFmtId="174" fontId="29" fillId="0" borderId="27" xfId="154" applyNumberFormat="1" applyFont="1" applyFill="1" applyBorder="1" applyAlignment="1">
      <alignment horizontal="right"/>
      <protection/>
    </xf>
    <xf numFmtId="0" fontId="21" fillId="58" borderId="28" xfId="154" applyFont="1" applyFill="1" applyBorder="1" applyAlignment="1">
      <alignment horizontal="center" vertical="center"/>
      <protection/>
    </xf>
    <xf numFmtId="4" fontId="21" fillId="58" borderId="28" xfId="154" applyNumberFormat="1" applyFont="1" applyFill="1" applyBorder="1" applyAlignment="1">
      <alignment horizontal="centerContinuous" vertical="center"/>
      <protection/>
    </xf>
    <xf numFmtId="2" fontId="21" fillId="58" borderId="28" xfId="154" applyNumberFormat="1" applyFont="1" applyFill="1" applyBorder="1" applyAlignment="1">
      <alignment horizontal="center" vertical="center"/>
      <protection/>
    </xf>
    <xf numFmtId="4" fontId="21" fillId="58" borderId="28" xfId="154" applyNumberFormat="1" applyFont="1" applyFill="1" applyBorder="1" applyAlignment="1">
      <alignment horizontal="center" vertical="center"/>
      <protection/>
    </xf>
    <xf numFmtId="0" fontId="21" fillId="58" borderId="29" xfId="154" applyFont="1" applyFill="1" applyBorder="1" applyAlignment="1">
      <alignment horizontal="center" vertical="center"/>
      <protection/>
    </xf>
    <xf numFmtId="4" fontId="21" fillId="58" borderId="29" xfId="154" applyNumberFormat="1" applyFont="1" applyFill="1" applyBorder="1" applyAlignment="1">
      <alignment horizontal="centerContinuous" vertical="center"/>
      <protection/>
    </xf>
    <xf numFmtId="2" fontId="21" fillId="58" borderId="29" xfId="154" applyNumberFormat="1" applyFont="1" applyFill="1" applyBorder="1" applyAlignment="1">
      <alignment horizontal="center" vertical="center"/>
      <protection/>
    </xf>
    <xf numFmtId="4" fontId="21" fillId="58" borderId="29" xfId="154" applyNumberFormat="1" applyFont="1" applyFill="1" applyBorder="1" applyAlignment="1">
      <alignment horizontal="center" vertical="center"/>
      <protection/>
    </xf>
    <xf numFmtId="0" fontId="21" fillId="59" borderId="0" xfId="0" applyFont="1" applyFill="1" applyBorder="1" applyAlignment="1">
      <alignment vertical="center" wrapText="1"/>
    </xf>
    <xf numFmtId="4" fontId="21" fillId="59" borderId="0" xfId="0" applyNumberFormat="1" applyFont="1" applyFill="1" applyBorder="1" applyAlignment="1">
      <alignment horizontal="right" wrapText="1"/>
    </xf>
    <xf numFmtId="0" fontId="21" fillId="59" borderId="0" xfId="0" applyFont="1" applyFill="1" applyBorder="1" applyAlignment="1">
      <alignment horizontal="right" wrapText="1"/>
    </xf>
    <xf numFmtId="4" fontId="21" fillId="59" borderId="0" xfId="154" applyNumberFormat="1" applyFont="1" applyFill="1" applyBorder="1" applyAlignment="1">
      <alignment horizontal="right"/>
      <protection/>
    </xf>
    <xf numFmtId="0" fontId="21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justify" vertical="top" wrapText="1"/>
    </xf>
    <xf numFmtId="0" fontId="31" fillId="0" borderId="19" xfId="0" applyFont="1" applyFill="1" applyBorder="1" applyAlignment="1">
      <alignment horizontal="center" vertical="top" wrapText="1"/>
    </xf>
    <xf numFmtId="4" fontId="21" fillId="0" borderId="19" xfId="0" applyNumberFormat="1" applyFont="1" applyFill="1" applyBorder="1" applyAlignment="1">
      <alignment vertical="center" wrapText="1"/>
    </xf>
    <xf numFmtId="4" fontId="0" fillId="0" borderId="19" xfId="154" applyNumberFormat="1" applyFont="1" applyFill="1" applyBorder="1">
      <alignment/>
      <protection/>
    </xf>
    <xf numFmtId="4" fontId="0" fillId="0" borderId="0" xfId="154" applyNumberFormat="1" applyFont="1" applyFill="1" applyBorder="1" applyAlignment="1">
      <alignment vertical="center" wrapText="1"/>
      <protection/>
    </xf>
    <xf numFmtId="0" fontId="21" fillId="0" borderId="19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right" vertical="top" wrapText="1"/>
    </xf>
    <xf numFmtId="2" fontId="3" fillId="0" borderId="0" xfId="154" applyNumberFormat="1" applyFont="1" applyFill="1">
      <alignment/>
      <protection/>
    </xf>
    <xf numFmtId="4" fontId="21" fillId="22" borderId="20" xfId="154" applyNumberFormat="1" applyFont="1" applyFill="1" applyBorder="1" applyAlignment="1">
      <alignment horizontal="right"/>
      <protection/>
    </xf>
    <xf numFmtId="0" fontId="21" fillId="60" borderId="30" xfId="0" applyFont="1" applyFill="1" applyBorder="1" applyAlignment="1">
      <alignment vertical="center" wrapText="1"/>
    </xf>
    <xf numFmtId="0" fontId="21" fillId="60" borderId="31" xfId="0" applyFont="1" applyFill="1" applyBorder="1" applyAlignment="1">
      <alignment vertical="center" wrapText="1"/>
    </xf>
    <xf numFmtId="4" fontId="21" fillId="60" borderId="31" xfId="0" applyNumberFormat="1" applyFont="1" applyFill="1" applyBorder="1" applyAlignment="1">
      <alignment horizontal="right" wrapText="1"/>
    </xf>
    <xf numFmtId="0" fontId="21" fillId="60" borderId="31" xfId="0" applyFont="1" applyFill="1" applyBorder="1" applyAlignment="1">
      <alignment horizontal="right" wrapText="1"/>
    </xf>
    <xf numFmtId="4" fontId="21" fillId="60" borderId="32" xfId="154" applyNumberFormat="1" applyFont="1" applyFill="1" applyBorder="1" applyAlignment="1">
      <alignment horizontal="right"/>
      <protection/>
    </xf>
    <xf numFmtId="0" fontId="3" fillId="60" borderId="0" xfId="154" applyFont="1" applyFill="1">
      <alignment/>
      <protection/>
    </xf>
    <xf numFmtId="4" fontId="3" fillId="60" borderId="0" xfId="154" applyNumberFormat="1" applyFont="1" applyFill="1">
      <alignment/>
      <protection/>
    </xf>
    <xf numFmtId="0" fontId="21" fillId="60" borderId="21" xfId="0" applyFont="1" applyFill="1" applyBorder="1" applyAlignment="1">
      <alignment vertical="center" wrapText="1"/>
    </xf>
    <xf numFmtId="0" fontId="21" fillId="60" borderId="19" xfId="0" applyFont="1" applyFill="1" applyBorder="1" applyAlignment="1">
      <alignment vertical="center" wrapText="1"/>
    </xf>
    <xf numFmtId="4" fontId="21" fillId="60" borderId="19" xfId="0" applyNumberFormat="1" applyFont="1" applyFill="1" applyBorder="1" applyAlignment="1">
      <alignment horizontal="right" wrapText="1"/>
    </xf>
    <xf numFmtId="0" fontId="21" fillId="60" borderId="19" xfId="0" applyFont="1" applyFill="1" applyBorder="1" applyAlignment="1">
      <alignment horizontal="right" wrapText="1"/>
    </xf>
    <xf numFmtId="4" fontId="21" fillId="60" borderId="20" xfId="154" applyNumberFormat="1" applyFont="1" applyFill="1" applyBorder="1" applyAlignment="1">
      <alignment horizontal="right"/>
      <protection/>
    </xf>
    <xf numFmtId="0" fontId="21" fillId="60" borderId="33" xfId="0" applyFont="1" applyFill="1" applyBorder="1" applyAlignment="1">
      <alignment vertical="center" wrapText="1"/>
    </xf>
    <xf numFmtId="0" fontId="21" fillId="60" borderId="34" xfId="0" applyFont="1" applyFill="1" applyBorder="1" applyAlignment="1">
      <alignment vertical="center" wrapText="1"/>
    </xf>
    <xf numFmtId="4" fontId="21" fillId="60" borderId="34" xfId="0" applyNumberFormat="1" applyFont="1" applyFill="1" applyBorder="1" applyAlignment="1">
      <alignment horizontal="right" wrapText="1"/>
    </xf>
    <xf numFmtId="0" fontId="21" fillId="60" borderId="34" xfId="0" applyFont="1" applyFill="1" applyBorder="1" applyAlignment="1">
      <alignment horizontal="right" wrapText="1"/>
    </xf>
    <xf numFmtId="4" fontId="21" fillId="60" borderId="35" xfId="154" applyNumberFormat="1" applyFont="1" applyFill="1" applyBorder="1" applyAlignment="1">
      <alignment horizontal="right"/>
      <protection/>
    </xf>
    <xf numFmtId="0" fontId="21" fillId="0" borderId="24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36" xfId="0" applyFont="1" applyFill="1" applyBorder="1" applyAlignment="1">
      <alignment horizontal="right" vertical="center" wrapText="1"/>
    </xf>
    <xf numFmtId="4" fontId="21" fillId="0" borderId="37" xfId="154" applyNumberFormat="1" applyFont="1" applyFill="1" applyBorder="1" applyAlignment="1">
      <alignment horizontal="right"/>
      <protection/>
    </xf>
    <xf numFmtId="0" fontId="0" fillId="0" borderId="0" xfId="154" applyFont="1" applyFill="1" applyBorder="1" applyAlignment="1">
      <alignment horizontal="center" vertical="center"/>
      <protection/>
    </xf>
    <xf numFmtId="4" fontId="0" fillId="0" borderId="0" xfId="154" applyNumberFormat="1" applyFont="1" applyFill="1" applyBorder="1">
      <alignment/>
      <protection/>
    </xf>
    <xf numFmtId="4" fontId="21" fillId="0" borderId="0" xfId="154" applyNumberFormat="1" applyFont="1" applyFill="1" applyBorder="1" applyAlignment="1">
      <alignment horizontal="right"/>
      <protection/>
    </xf>
    <xf numFmtId="0" fontId="0" fillId="0" borderId="30" xfId="154" applyFont="1" applyFill="1" applyBorder="1" applyAlignment="1">
      <alignment horizontal="center" vertical="center"/>
      <protection/>
    </xf>
    <xf numFmtId="0" fontId="21" fillId="0" borderId="31" xfId="0" applyFont="1" applyFill="1" applyBorder="1" applyAlignment="1">
      <alignment vertical="justify" wrapText="1"/>
    </xf>
    <xf numFmtId="4" fontId="0" fillId="0" borderId="31" xfId="154" applyNumberFormat="1" applyFont="1" applyFill="1" applyBorder="1">
      <alignment/>
      <protection/>
    </xf>
    <xf numFmtId="4" fontId="21" fillId="0" borderId="32" xfId="154" applyNumberFormat="1" applyFont="1" applyFill="1" applyBorder="1" applyAlignment="1">
      <alignment horizontal="right"/>
      <protection/>
    </xf>
    <xf numFmtId="4" fontId="21" fillId="0" borderId="20" xfId="154" applyNumberFormat="1" applyFont="1" applyFill="1" applyBorder="1" applyAlignment="1">
      <alignment horizontal="right"/>
      <protection/>
    </xf>
    <xf numFmtId="0" fontId="0" fillId="0" borderId="33" xfId="154" applyFont="1" applyFill="1" applyBorder="1" applyAlignment="1">
      <alignment horizontal="center" vertical="center"/>
      <protection/>
    </xf>
    <xf numFmtId="0" fontId="21" fillId="0" borderId="34" xfId="0" applyFont="1" applyFill="1" applyBorder="1" applyAlignment="1">
      <alignment vertical="center" wrapText="1"/>
    </xf>
    <xf numFmtId="4" fontId="0" fillId="0" borderId="34" xfId="154" applyNumberFormat="1" applyFont="1" applyFill="1" applyBorder="1">
      <alignment/>
      <protection/>
    </xf>
    <xf numFmtId="4" fontId="21" fillId="0" borderId="35" xfId="154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vertical="justify" wrapText="1"/>
    </xf>
    <xf numFmtId="0" fontId="21" fillId="0" borderId="30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right" vertical="center" wrapText="1"/>
    </xf>
    <xf numFmtId="0" fontId="21" fillId="0" borderId="38" xfId="0" applyFont="1" applyFill="1" applyBorder="1" applyAlignment="1">
      <alignment vertical="center" wrapText="1"/>
    </xf>
    <xf numFmtId="0" fontId="21" fillId="0" borderId="39" xfId="0" applyFont="1" applyFill="1" applyBorder="1" applyAlignment="1">
      <alignment horizontal="right" vertical="justify" wrapText="1"/>
    </xf>
    <xf numFmtId="0" fontId="21" fillId="0" borderId="39" xfId="0" applyFont="1" applyFill="1" applyBorder="1" applyAlignment="1">
      <alignment vertical="justify" wrapText="1"/>
    </xf>
    <xf numFmtId="4" fontId="0" fillId="0" borderId="39" xfId="154" applyNumberFormat="1" applyFont="1" applyFill="1" applyBorder="1">
      <alignment/>
      <protection/>
    </xf>
    <xf numFmtId="4" fontId="21" fillId="0" borderId="40" xfId="154" applyNumberFormat="1" applyFont="1" applyFill="1" applyBorder="1" applyAlignment="1">
      <alignment horizontal="right"/>
      <protection/>
    </xf>
    <xf numFmtId="0" fontId="30" fillId="0" borderId="31" xfId="0" applyFont="1" applyFill="1" applyBorder="1" applyAlignment="1">
      <alignment horizontal="justify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vertical="center" wrapText="1"/>
    </xf>
    <xf numFmtId="4" fontId="0" fillId="0" borderId="20" xfId="154" applyNumberFormat="1" applyFont="1" applyFill="1" applyBorder="1" applyAlignment="1">
      <alignment vertical="center" wrapText="1"/>
      <protection/>
    </xf>
    <xf numFmtId="0" fontId="21" fillId="0" borderId="33" xfId="0" applyFont="1" applyFill="1" applyBorder="1" applyAlignment="1">
      <alignment vertical="center" wrapText="1"/>
    </xf>
    <xf numFmtId="0" fontId="31" fillId="0" borderId="34" xfId="0" applyFont="1" applyFill="1" applyBorder="1" applyAlignment="1">
      <alignment horizontal="justify" vertical="top" wrapText="1"/>
    </xf>
    <xf numFmtId="0" fontId="31" fillId="0" borderId="34" xfId="0" applyFont="1" applyFill="1" applyBorder="1" applyAlignment="1">
      <alignment horizontal="center" vertical="top" wrapText="1"/>
    </xf>
    <xf numFmtId="4" fontId="21" fillId="0" borderId="34" xfId="0" applyNumberFormat="1" applyFont="1" applyFill="1" applyBorder="1" applyAlignment="1">
      <alignment vertical="center" wrapText="1"/>
    </xf>
    <xf numFmtId="4" fontId="0" fillId="0" borderId="35" xfId="154" applyNumberFormat="1" applyFont="1" applyFill="1" applyBorder="1" applyAlignment="1">
      <alignment vertical="center" wrapText="1"/>
      <protection/>
    </xf>
    <xf numFmtId="0" fontId="34" fillId="0" borderId="0" xfId="0" applyFont="1" applyBorder="1" applyAlignment="1">
      <alignment horizontal="justify" vertical="top" wrapText="1"/>
    </xf>
    <xf numFmtId="4" fontId="33" fillId="58" borderId="41" xfId="154" applyNumberFormat="1" applyFont="1" applyFill="1" applyBorder="1">
      <alignment/>
      <protection/>
    </xf>
    <xf numFmtId="0" fontId="31" fillId="23" borderId="42" xfId="0" applyNumberFormat="1" applyFont="1" applyFill="1" applyBorder="1" applyAlignment="1">
      <alignment horizontal="justify" vertical="top" wrapText="1"/>
    </xf>
    <xf numFmtId="0" fontId="31" fillId="23" borderId="43" xfId="0" applyNumberFormat="1" applyFont="1" applyFill="1" applyBorder="1" applyAlignment="1">
      <alignment horizontal="justify" vertical="top" wrapText="1"/>
    </xf>
    <xf numFmtId="0" fontId="31" fillId="23" borderId="44" xfId="0" applyNumberFormat="1" applyFont="1" applyFill="1" applyBorder="1" applyAlignment="1">
      <alignment horizontal="justify" vertical="top" wrapText="1"/>
    </xf>
    <xf numFmtId="0" fontId="26" fillId="60" borderId="42" xfId="154" applyFont="1" applyFill="1" applyBorder="1" applyAlignment="1">
      <alignment horizontal="center" vertical="center" wrapText="1"/>
      <protection/>
    </xf>
    <xf numFmtId="0" fontId="26" fillId="60" borderId="43" xfId="154" applyFont="1" applyFill="1" applyBorder="1" applyAlignment="1">
      <alignment horizontal="center" vertical="center" wrapText="1"/>
      <protection/>
    </xf>
    <xf numFmtId="0" fontId="26" fillId="60" borderId="44" xfId="154" applyFont="1" applyFill="1" applyBorder="1" applyAlignment="1">
      <alignment horizontal="center" vertical="center" wrapText="1"/>
      <protection/>
    </xf>
    <xf numFmtId="0" fontId="27" fillId="57" borderId="24" xfId="154" applyFont="1" applyFill="1" applyBorder="1" applyAlignment="1">
      <alignment horizontal="center" vertical="center"/>
      <protection/>
    </xf>
    <xf numFmtId="0" fontId="27" fillId="57" borderId="0" xfId="154" applyFont="1" applyFill="1" applyBorder="1" applyAlignment="1">
      <alignment horizontal="center" vertical="center"/>
      <protection/>
    </xf>
    <xf numFmtId="0" fontId="27" fillId="57" borderId="25" xfId="154" applyFont="1" applyFill="1" applyBorder="1" applyAlignment="1">
      <alignment horizontal="center" vertical="center"/>
      <protection/>
    </xf>
    <xf numFmtId="0" fontId="21" fillId="0" borderId="27" xfId="0" applyFont="1" applyFill="1" applyBorder="1" applyAlignment="1">
      <alignment horizontal="center" vertical="center" wrapText="1"/>
    </xf>
    <xf numFmtId="0" fontId="21" fillId="61" borderId="42" xfId="0" applyFont="1" applyFill="1" applyBorder="1" applyAlignment="1">
      <alignment horizontal="center" vertical="center"/>
    </xf>
    <xf numFmtId="0" fontId="21" fillId="61" borderId="43" xfId="0" applyFont="1" applyFill="1" applyBorder="1" applyAlignment="1">
      <alignment horizontal="center" vertical="center"/>
    </xf>
    <xf numFmtId="0" fontId="21" fillId="61" borderId="44" xfId="0" applyFont="1" applyFill="1" applyBorder="1" applyAlignment="1">
      <alignment horizontal="center" vertical="center"/>
    </xf>
    <xf numFmtId="0" fontId="21" fillId="60" borderId="45" xfId="0" applyFont="1" applyFill="1" applyBorder="1" applyAlignment="1">
      <alignment horizontal="right" vertical="justify" wrapText="1"/>
    </xf>
    <xf numFmtId="0" fontId="21" fillId="60" borderId="46" xfId="0" applyFont="1" applyFill="1" applyBorder="1" applyAlignment="1">
      <alignment horizontal="right" vertical="justify" wrapText="1"/>
    </xf>
    <xf numFmtId="0" fontId="21" fillId="60" borderId="47" xfId="0" applyFont="1" applyFill="1" applyBorder="1" applyAlignment="1">
      <alignment horizontal="right" vertical="justify" wrapText="1"/>
    </xf>
    <xf numFmtId="0" fontId="21" fillId="60" borderId="48" xfId="0" applyFont="1" applyFill="1" applyBorder="1" applyAlignment="1">
      <alignment horizontal="right" vertical="center" wrapText="1"/>
    </xf>
    <xf numFmtId="0" fontId="21" fillId="60" borderId="49" xfId="0" applyFont="1" applyFill="1" applyBorder="1" applyAlignment="1">
      <alignment horizontal="right" vertical="center" wrapText="1"/>
    </xf>
    <xf numFmtId="0" fontId="21" fillId="60" borderId="50" xfId="0" applyFont="1" applyFill="1" applyBorder="1" applyAlignment="1">
      <alignment horizontal="right" vertical="center" wrapText="1"/>
    </xf>
    <xf numFmtId="0" fontId="21" fillId="60" borderId="51" xfId="0" applyFont="1" applyFill="1" applyBorder="1" applyAlignment="1">
      <alignment horizontal="right" vertical="center" wrapText="1"/>
    </xf>
    <xf numFmtId="0" fontId="21" fillId="60" borderId="52" xfId="0" applyFont="1" applyFill="1" applyBorder="1" applyAlignment="1">
      <alignment horizontal="right" vertical="center" wrapText="1"/>
    </xf>
    <xf numFmtId="0" fontId="21" fillId="60" borderId="53" xfId="0" applyFont="1" applyFill="1" applyBorder="1" applyAlignment="1">
      <alignment horizontal="right" vertical="center" wrapText="1"/>
    </xf>
  </cellXfs>
  <cellStyles count="217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 2" xfId="63"/>
    <cellStyle name="60% - Accent1 3" xfId="64"/>
    <cellStyle name="60% - Accent2 2" xfId="65"/>
    <cellStyle name="60% - Accent2 3" xfId="66"/>
    <cellStyle name="60% - Accent3 2" xfId="67"/>
    <cellStyle name="60% - Accent3 3" xfId="68"/>
    <cellStyle name="60% - Accent4 2" xfId="69"/>
    <cellStyle name="60% - Accent4 3" xfId="70"/>
    <cellStyle name="60% - Accent5 2" xfId="71"/>
    <cellStyle name="60% - Accent5 3" xfId="72"/>
    <cellStyle name="60% - Accent6 2" xfId="73"/>
    <cellStyle name="60% - Accent6 3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 2" xfId="87"/>
    <cellStyle name="Accent1 3" xfId="88"/>
    <cellStyle name="Accent2 2" xfId="89"/>
    <cellStyle name="Accent2 3" xfId="90"/>
    <cellStyle name="Accent3 2" xfId="91"/>
    <cellStyle name="Accent3 3" xfId="92"/>
    <cellStyle name="Accent4 2" xfId="93"/>
    <cellStyle name="Accent4 3" xfId="94"/>
    <cellStyle name="Accent5 2" xfId="95"/>
    <cellStyle name="Accent5 3" xfId="96"/>
    <cellStyle name="Accent6 2" xfId="97"/>
    <cellStyle name="Accent6 3" xfId="98"/>
    <cellStyle name="Bad 2" xfId="99"/>
    <cellStyle name="Bad 3" xfId="100"/>
    <cellStyle name="Calculation 2" xfId="101"/>
    <cellStyle name="Calculation 3" xfId="102"/>
    <cellStyle name="Check Cell 2" xfId="103"/>
    <cellStyle name="Check Cell 3" xfId="104"/>
    <cellStyle name="Comma 2" xfId="105"/>
    <cellStyle name="Comma 2 2" xfId="106"/>
    <cellStyle name="Comma 3" xfId="107"/>
    <cellStyle name="Comma 3 2" xfId="108"/>
    <cellStyle name="Comma 4" xfId="109"/>
    <cellStyle name="Comma 5" xfId="110"/>
    <cellStyle name="Currency 2" xfId="111"/>
    <cellStyle name="Currency 3" xfId="112"/>
    <cellStyle name="Currency 3 2" xfId="113"/>
    <cellStyle name="Currency 4" xfId="114"/>
    <cellStyle name="Currency 4 2" xfId="115"/>
    <cellStyle name="Explanatory Text 2" xfId="116"/>
    <cellStyle name="Explanatory Text 3" xfId="117"/>
    <cellStyle name="Good 2" xfId="118"/>
    <cellStyle name="Good 3" xfId="119"/>
    <cellStyle name="Heading 1 2" xfId="120"/>
    <cellStyle name="Heading 1 3" xfId="121"/>
    <cellStyle name="Heading 2 2" xfId="122"/>
    <cellStyle name="Heading 2 3" xfId="123"/>
    <cellStyle name="Heading 3 2" xfId="124"/>
    <cellStyle name="Heading 3 3" xfId="125"/>
    <cellStyle name="Heading 4 2" xfId="126"/>
    <cellStyle name="Heading 4 3" xfId="127"/>
    <cellStyle name="Input 2" xfId="128"/>
    <cellStyle name="Input 3" xfId="129"/>
    <cellStyle name="Linked Cell 2" xfId="130"/>
    <cellStyle name="Linked Cell 3" xfId="131"/>
    <cellStyle name="Neutral 2" xfId="132"/>
    <cellStyle name="Neutral 3" xfId="133"/>
    <cellStyle name="Normal 10" xfId="134"/>
    <cellStyle name="Normal 11" xfId="135"/>
    <cellStyle name="Normal 2" xfId="136"/>
    <cellStyle name="Normal 2 2" xfId="137"/>
    <cellStyle name="Normal 2_FMF_Bill 3_Earth Works_2sec" xfId="138"/>
    <cellStyle name="Normal 3" xfId="139"/>
    <cellStyle name="Normal 3 2" xfId="140"/>
    <cellStyle name="Normal 3_Ved -all -uk1" xfId="141"/>
    <cellStyle name="Normal 4" xfId="142"/>
    <cellStyle name="Normal 5" xfId="143"/>
    <cellStyle name="Normal 5 2" xfId="144"/>
    <cellStyle name="Normal 5_Vedmosti i KSS Varbina_Borovina_1" xfId="145"/>
    <cellStyle name="Normal 6" xfId="146"/>
    <cellStyle name="Normal 6 2" xfId="147"/>
    <cellStyle name="Normal 6_Vedmosti i KSS Varbina_Borovina_1" xfId="148"/>
    <cellStyle name="Normal 7" xfId="149"/>
    <cellStyle name="Normal 7 2" xfId="150"/>
    <cellStyle name="Normal 7_Vedomosti" xfId="151"/>
    <cellStyle name="Normal 8" xfId="152"/>
    <cellStyle name="Normal 9" xfId="153"/>
    <cellStyle name="Normal_OKSS-А-Е" xfId="154"/>
    <cellStyle name="Note 2" xfId="155"/>
    <cellStyle name="Note 3" xfId="156"/>
    <cellStyle name="Output 2" xfId="157"/>
    <cellStyle name="Output 3" xfId="158"/>
    <cellStyle name="Percent 2" xfId="159"/>
    <cellStyle name="Percent 2 2" xfId="160"/>
    <cellStyle name="Percent 3" xfId="161"/>
    <cellStyle name="Stil 1" xfId="162"/>
    <cellStyle name="Style 1" xfId="163"/>
    <cellStyle name="Title 2" xfId="164"/>
    <cellStyle name="Title 3" xfId="165"/>
    <cellStyle name="Total 2" xfId="166"/>
    <cellStyle name="Total 3" xfId="167"/>
    <cellStyle name="Warning Text 2" xfId="168"/>
    <cellStyle name="Warning Text 3" xfId="169"/>
    <cellStyle name="Акцент1" xfId="170"/>
    <cellStyle name="Акцент1 2" xfId="171"/>
    <cellStyle name="Акцент2" xfId="172"/>
    <cellStyle name="Акцент2 2" xfId="173"/>
    <cellStyle name="Акцент3" xfId="174"/>
    <cellStyle name="Акцент3 2" xfId="175"/>
    <cellStyle name="Акцент4" xfId="176"/>
    <cellStyle name="Акцент4 2" xfId="177"/>
    <cellStyle name="Акцент5" xfId="178"/>
    <cellStyle name="Акцент5 2" xfId="179"/>
    <cellStyle name="Акцент6" xfId="180"/>
    <cellStyle name="Акцент6 2" xfId="181"/>
    <cellStyle name="Бележка" xfId="182"/>
    <cellStyle name="Currency" xfId="183"/>
    <cellStyle name="Currency [0]" xfId="184"/>
    <cellStyle name="Валута 2" xfId="185"/>
    <cellStyle name="Валута 3" xfId="186"/>
    <cellStyle name="Вход" xfId="187"/>
    <cellStyle name="Вход 2" xfId="188"/>
    <cellStyle name="Добър" xfId="189"/>
    <cellStyle name="Добър 2" xfId="190"/>
    <cellStyle name="Заглавие" xfId="191"/>
    <cellStyle name="Заглавие 1" xfId="192"/>
    <cellStyle name="Заглавие 1 2" xfId="193"/>
    <cellStyle name="Заглавие 2" xfId="194"/>
    <cellStyle name="Заглавие 2 2" xfId="195"/>
    <cellStyle name="Заглавие 3" xfId="196"/>
    <cellStyle name="Заглавие 3 2" xfId="197"/>
    <cellStyle name="Заглавие 4" xfId="198"/>
    <cellStyle name="Заглавие 4 2" xfId="199"/>
    <cellStyle name="Заглавие 5" xfId="200"/>
    <cellStyle name="Comma" xfId="201"/>
    <cellStyle name="Comma [0]" xfId="202"/>
    <cellStyle name="Запетая 2" xfId="203"/>
    <cellStyle name="Запетая 2 2" xfId="204"/>
    <cellStyle name="Запетая 3" xfId="205"/>
    <cellStyle name="Изход" xfId="206"/>
    <cellStyle name="Изход 2" xfId="207"/>
    <cellStyle name="Изчисление" xfId="208"/>
    <cellStyle name="Изчисление 2" xfId="209"/>
    <cellStyle name="Контролна клетка" xfId="210"/>
    <cellStyle name="Контролна клетка 2" xfId="211"/>
    <cellStyle name="Лош" xfId="212"/>
    <cellStyle name="Лош 2" xfId="213"/>
    <cellStyle name="Неутрален" xfId="214"/>
    <cellStyle name="Неутрален 2" xfId="215"/>
    <cellStyle name="Нормален 2" xfId="216"/>
    <cellStyle name="Нормален 3" xfId="217"/>
    <cellStyle name="Нормален 3 2" xfId="218"/>
    <cellStyle name="Нормален 3_Vedmosti i KSS Varbina_Borovina_1" xfId="219"/>
    <cellStyle name="Обяснителен текст" xfId="220"/>
    <cellStyle name="Обяснителен текст 2" xfId="221"/>
    <cellStyle name="Предупредителен текст" xfId="222"/>
    <cellStyle name="Предупредителен текст 2" xfId="223"/>
    <cellStyle name="Percent" xfId="224"/>
    <cellStyle name="Процент 2" xfId="225"/>
    <cellStyle name="Свързана клетка" xfId="226"/>
    <cellStyle name="Свързана клетка 2" xfId="227"/>
    <cellStyle name="Стил 1" xfId="228"/>
    <cellStyle name="Сума" xfId="229"/>
    <cellStyle name="Сума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M\Desktop\vedom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opi"/>
      <sheetName val="bordiuri"/>
      <sheetName val="gabioni"/>
      <sheetName val="trotoari"/>
      <sheetName val="ograda"/>
      <sheetName val="знаци"/>
      <sheetName val="маркир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3"/>
  <sheetViews>
    <sheetView tabSelected="1" view="pageBreakPreview" zoomScaleSheetLayoutView="100" zoomScalePageLayoutView="0" workbookViewId="0" topLeftCell="A310">
      <selection activeCell="A328" sqref="A328:E328"/>
    </sheetView>
  </sheetViews>
  <sheetFormatPr defaultColWidth="9.140625" defaultRowHeight="12.75"/>
  <cols>
    <col min="1" max="1" width="10.28125" style="8" bestFit="1" customWidth="1"/>
    <col min="2" max="2" width="54.140625" style="9" customWidth="1"/>
    <col min="3" max="3" width="7.140625" style="8" customWidth="1"/>
    <col min="4" max="4" width="9.28125" style="28" bestFit="1" customWidth="1"/>
    <col min="5" max="5" width="11.57421875" style="18" bestFit="1" customWidth="1"/>
    <col min="6" max="6" width="12.28125" style="32" bestFit="1" customWidth="1"/>
    <col min="7" max="16384" width="9.140625" style="1" customWidth="1"/>
  </cols>
  <sheetData>
    <row r="1" spans="1:6" ht="41.25" customHeight="1" thickBot="1">
      <c r="A1" s="125" t="s">
        <v>172</v>
      </c>
      <c r="B1" s="126"/>
      <c r="C1" s="126"/>
      <c r="D1" s="126"/>
      <c r="E1" s="126"/>
      <c r="F1" s="127"/>
    </row>
    <row r="2" spans="1:6" ht="13.5" thickBot="1">
      <c r="A2" s="35"/>
      <c r="B2" s="36"/>
      <c r="C2" s="37"/>
      <c r="D2" s="38"/>
      <c r="E2" s="39"/>
      <c r="F2" s="121" t="s">
        <v>260</v>
      </c>
    </row>
    <row r="3" spans="1:6" ht="17.25">
      <c r="A3" s="128" t="s">
        <v>167</v>
      </c>
      <c r="B3" s="129"/>
      <c r="C3" s="129"/>
      <c r="D3" s="129"/>
      <c r="E3" s="129"/>
      <c r="F3" s="130"/>
    </row>
    <row r="4" spans="1:6" ht="18" thickBot="1">
      <c r="A4" s="40"/>
      <c r="B4" s="12"/>
      <c r="C4" s="12"/>
      <c r="D4" s="22"/>
      <c r="E4" s="12"/>
      <c r="F4" s="41"/>
    </row>
    <row r="5" spans="1:6" ht="33.75" customHeight="1" thickBot="1">
      <c r="A5" s="132" t="s">
        <v>258</v>
      </c>
      <c r="B5" s="133"/>
      <c r="C5" s="133"/>
      <c r="D5" s="133"/>
      <c r="E5" s="133"/>
      <c r="F5" s="134"/>
    </row>
    <row r="6" spans="1:6" s="2" customFormat="1" ht="13.5" customHeight="1">
      <c r="A6" s="50" t="s">
        <v>158</v>
      </c>
      <c r="B6" s="50" t="s">
        <v>159</v>
      </c>
      <c r="C6" s="50" t="s">
        <v>160</v>
      </c>
      <c r="D6" s="51" t="s">
        <v>161</v>
      </c>
      <c r="E6" s="52" t="s">
        <v>237</v>
      </c>
      <c r="F6" s="53" t="s">
        <v>238</v>
      </c>
    </row>
    <row r="7" spans="1:6" s="2" customFormat="1" ht="22.5" customHeight="1" thickBot="1">
      <c r="A7" s="46" t="s">
        <v>162</v>
      </c>
      <c r="B7" s="46" t="s">
        <v>163</v>
      </c>
      <c r="C7" s="46" t="s">
        <v>164</v>
      </c>
      <c r="D7" s="47" t="s">
        <v>168</v>
      </c>
      <c r="E7" s="48" t="s">
        <v>165</v>
      </c>
      <c r="F7" s="49"/>
    </row>
    <row r="8" spans="1:6" ht="26.25">
      <c r="A8" s="33"/>
      <c r="B8" s="5" t="s">
        <v>81</v>
      </c>
      <c r="C8" s="6"/>
      <c r="D8" s="23"/>
      <c r="E8" s="11"/>
      <c r="F8" s="29"/>
    </row>
    <row r="9" spans="1:8" ht="12.75">
      <c r="A9" s="34">
        <v>1</v>
      </c>
      <c r="B9" s="15" t="s">
        <v>0</v>
      </c>
      <c r="C9" s="16" t="s">
        <v>166</v>
      </c>
      <c r="D9" s="26">
        <v>1</v>
      </c>
      <c r="E9" s="13"/>
      <c r="F9" s="30">
        <f aca="true" t="shared" si="0" ref="F9:F27">ROUND(D9*E9,2)</f>
        <v>0</v>
      </c>
      <c r="H9" s="67"/>
    </row>
    <row r="10" spans="1:8" ht="28.5" customHeight="1">
      <c r="A10" s="34">
        <f>+A9+1</f>
        <v>2</v>
      </c>
      <c r="B10" s="15" t="s">
        <v>212</v>
      </c>
      <c r="C10" s="16" t="s">
        <v>155</v>
      </c>
      <c r="D10" s="26">
        <v>157</v>
      </c>
      <c r="E10" s="13"/>
      <c r="F10" s="30">
        <f t="shared" si="0"/>
        <v>0</v>
      </c>
      <c r="H10" s="67"/>
    </row>
    <row r="11" spans="1:8" ht="26.25">
      <c r="A11" s="34">
        <f aca="true" t="shared" si="1" ref="A11:A27">+A10+1</f>
        <v>3</v>
      </c>
      <c r="B11" s="15" t="s">
        <v>82</v>
      </c>
      <c r="C11" s="16" t="s">
        <v>155</v>
      </c>
      <c r="D11" s="26">
        <v>256</v>
      </c>
      <c r="E11" s="13"/>
      <c r="F11" s="30">
        <f t="shared" si="0"/>
        <v>0</v>
      </c>
      <c r="H11" s="67"/>
    </row>
    <row r="12" spans="1:8" ht="26.25">
      <c r="A12" s="34">
        <f t="shared" si="1"/>
        <v>4</v>
      </c>
      <c r="B12" s="15" t="s">
        <v>83</v>
      </c>
      <c r="C12" s="16" t="s">
        <v>155</v>
      </c>
      <c r="D12" s="26">
        <v>10</v>
      </c>
      <c r="E12" s="13"/>
      <c r="F12" s="30">
        <f t="shared" si="0"/>
        <v>0</v>
      </c>
      <c r="H12" s="67"/>
    </row>
    <row r="13" spans="1:8" ht="26.25">
      <c r="A13" s="34">
        <f t="shared" si="1"/>
        <v>5</v>
      </c>
      <c r="B13" s="15" t="s">
        <v>1</v>
      </c>
      <c r="C13" s="16" t="s">
        <v>157</v>
      </c>
      <c r="D13" s="26">
        <v>660</v>
      </c>
      <c r="E13" s="13"/>
      <c r="F13" s="30">
        <f t="shared" si="0"/>
        <v>0</v>
      </c>
      <c r="H13" s="67"/>
    </row>
    <row r="14" spans="1:8" ht="39">
      <c r="A14" s="34">
        <f t="shared" si="1"/>
        <v>6</v>
      </c>
      <c r="B14" s="15" t="s">
        <v>84</v>
      </c>
      <c r="C14" s="16" t="s">
        <v>157</v>
      </c>
      <c r="D14" s="26">
        <v>660</v>
      </c>
      <c r="E14" s="13"/>
      <c r="F14" s="30">
        <f t="shared" si="0"/>
        <v>0</v>
      </c>
      <c r="H14" s="67"/>
    </row>
    <row r="15" spans="1:8" ht="26.25">
      <c r="A15" s="34">
        <f t="shared" si="1"/>
        <v>7</v>
      </c>
      <c r="B15" s="15" t="s">
        <v>2</v>
      </c>
      <c r="C15" s="16" t="s">
        <v>155</v>
      </c>
      <c r="D15" s="26">
        <v>325</v>
      </c>
      <c r="E15" s="13"/>
      <c r="F15" s="30">
        <f t="shared" si="0"/>
        <v>0</v>
      </c>
      <c r="H15" s="67"/>
    </row>
    <row r="16" spans="1:8" ht="26.25">
      <c r="A16" s="34">
        <f t="shared" si="1"/>
        <v>8</v>
      </c>
      <c r="B16" s="15" t="s">
        <v>173</v>
      </c>
      <c r="C16" s="16" t="s">
        <v>155</v>
      </c>
      <c r="D16" s="26">
        <v>32</v>
      </c>
      <c r="E16" s="13"/>
      <c r="F16" s="30">
        <f t="shared" si="0"/>
        <v>0</v>
      </c>
      <c r="H16" s="67"/>
    </row>
    <row r="17" spans="1:8" ht="26.25">
      <c r="A17" s="34">
        <f t="shared" si="1"/>
        <v>9</v>
      </c>
      <c r="B17" s="15" t="s">
        <v>85</v>
      </c>
      <c r="C17" s="16" t="s">
        <v>156</v>
      </c>
      <c r="D17" s="26">
        <v>535</v>
      </c>
      <c r="E17" s="13"/>
      <c r="F17" s="30">
        <f t="shared" si="0"/>
        <v>0</v>
      </c>
      <c r="H17" s="67"/>
    </row>
    <row r="18" spans="1:8" ht="12.75">
      <c r="A18" s="34">
        <f t="shared" si="1"/>
        <v>10</v>
      </c>
      <c r="B18" s="15" t="s">
        <v>3</v>
      </c>
      <c r="C18" s="16" t="s">
        <v>155</v>
      </c>
      <c r="D18" s="26">
        <v>64</v>
      </c>
      <c r="E18" s="13"/>
      <c r="F18" s="30">
        <f t="shared" si="0"/>
        <v>0</v>
      </c>
      <c r="H18" s="67"/>
    </row>
    <row r="19" spans="1:8" ht="26.25">
      <c r="A19" s="34">
        <f t="shared" si="1"/>
        <v>11</v>
      </c>
      <c r="B19" s="15" t="s">
        <v>4</v>
      </c>
      <c r="C19" s="16" t="s">
        <v>156</v>
      </c>
      <c r="D19" s="26">
        <v>535</v>
      </c>
      <c r="E19" s="13"/>
      <c r="F19" s="30">
        <f t="shared" si="0"/>
        <v>0</v>
      </c>
      <c r="H19" s="67"/>
    </row>
    <row r="20" spans="1:8" ht="26.25">
      <c r="A20" s="34">
        <f t="shared" si="1"/>
        <v>12</v>
      </c>
      <c r="B20" s="15" t="s">
        <v>175</v>
      </c>
      <c r="C20" s="16" t="s">
        <v>155</v>
      </c>
      <c r="D20" s="26">
        <v>157</v>
      </c>
      <c r="E20" s="13"/>
      <c r="F20" s="30">
        <f t="shared" si="0"/>
        <v>0</v>
      </c>
      <c r="H20" s="67"/>
    </row>
    <row r="21" spans="1:8" ht="26.25">
      <c r="A21" s="34">
        <f t="shared" si="1"/>
        <v>13</v>
      </c>
      <c r="B21" s="15" t="s">
        <v>179</v>
      </c>
      <c r="C21" s="16" t="s">
        <v>157</v>
      </c>
      <c r="D21" s="26">
        <v>660</v>
      </c>
      <c r="E21" s="13"/>
      <c r="F21" s="30">
        <f t="shared" si="0"/>
        <v>0</v>
      </c>
      <c r="H21" s="67"/>
    </row>
    <row r="22" spans="1:8" ht="26.25">
      <c r="A22" s="34">
        <f t="shared" si="1"/>
        <v>14</v>
      </c>
      <c r="B22" s="15" t="s">
        <v>5</v>
      </c>
      <c r="C22" s="16" t="s">
        <v>157</v>
      </c>
      <c r="D22" s="26">
        <v>660</v>
      </c>
      <c r="E22" s="13"/>
      <c r="F22" s="30">
        <f t="shared" si="0"/>
        <v>0</v>
      </c>
      <c r="H22" s="67"/>
    </row>
    <row r="23" spans="1:8" ht="26.25">
      <c r="A23" s="34">
        <f t="shared" si="1"/>
        <v>15</v>
      </c>
      <c r="B23" s="15" t="s">
        <v>6</v>
      </c>
      <c r="C23" s="16" t="s">
        <v>157</v>
      </c>
      <c r="D23" s="26">
        <v>1400</v>
      </c>
      <c r="E23" s="13"/>
      <c r="F23" s="30">
        <f t="shared" si="0"/>
        <v>0</v>
      </c>
      <c r="H23" s="67"/>
    </row>
    <row r="24" spans="1:8" ht="26.25">
      <c r="A24" s="34">
        <f t="shared" si="1"/>
        <v>16</v>
      </c>
      <c r="B24" s="15" t="s">
        <v>181</v>
      </c>
      <c r="C24" s="16" t="s">
        <v>155</v>
      </c>
      <c r="D24" s="26">
        <v>62</v>
      </c>
      <c r="E24" s="13"/>
      <c r="F24" s="30">
        <f t="shared" si="0"/>
        <v>0</v>
      </c>
      <c r="H24" s="67"/>
    </row>
    <row r="25" spans="1:8" ht="26.25">
      <c r="A25" s="34">
        <f t="shared" si="1"/>
        <v>17</v>
      </c>
      <c r="B25" s="15" t="s">
        <v>86</v>
      </c>
      <c r="C25" s="16" t="s">
        <v>156</v>
      </c>
      <c r="D25" s="26">
        <v>535</v>
      </c>
      <c r="E25" s="13"/>
      <c r="F25" s="30">
        <f t="shared" si="0"/>
        <v>0</v>
      </c>
      <c r="H25" s="67"/>
    </row>
    <row r="26" spans="1:8" ht="12.75">
      <c r="A26" s="34">
        <f t="shared" si="1"/>
        <v>18</v>
      </c>
      <c r="B26" s="15" t="s">
        <v>214</v>
      </c>
      <c r="C26" s="16" t="s">
        <v>176</v>
      </c>
      <c r="D26" s="26">
        <v>5.35</v>
      </c>
      <c r="E26" s="13"/>
      <c r="F26" s="30">
        <f t="shared" si="0"/>
        <v>0</v>
      </c>
      <c r="H26" s="67"/>
    </row>
    <row r="27" spans="1:8" ht="26.25">
      <c r="A27" s="34">
        <f t="shared" si="1"/>
        <v>19</v>
      </c>
      <c r="B27" s="15" t="s">
        <v>195</v>
      </c>
      <c r="C27" s="16" t="s">
        <v>157</v>
      </c>
      <c r="D27" s="26">
        <v>160</v>
      </c>
      <c r="E27" s="13"/>
      <c r="F27" s="30">
        <f t="shared" si="0"/>
        <v>0</v>
      </c>
      <c r="H27" s="67"/>
    </row>
    <row r="28" spans="1:8" ht="13.5">
      <c r="A28" s="34"/>
      <c r="B28" s="15"/>
      <c r="C28" s="16"/>
      <c r="D28" s="26"/>
      <c r="E28" s="45" t="s">
        <v>240</v>
      </c>
      <c r="F28" s="68">
        <f>SUM(F9:F27)</f>
        <v>0</v>
      </c>
      <c r="H28" s="67"/>
    </row>
    <row r="29" spans="1:8" ht="26.25">
      <c r="A29" s="34"/>
      <c r="B29" s="5" t="s">
        <v>87</v>
      </c>
      <c r="C29" s="20"/>
      <c r="D29" s="27"/>
      <c r="E29" s="11"/>
      <c r="F29" s="30"/>
      <c r="H29" s="67"/>
    </row>
    <row r="30" spans="1:8" ht="26.25">
      <c r="A30" s="34">
        <f>+A27+1</f>
        <v>20</v>
      </c>
      <c r="B30" s="15" t="s">
        <v>7</v>
      </c>
      <c r="C30" s="16" t="s">
        <v>155</v>
      </c>
      <c r="D30" s="26">
        <v>30</v>
      </c>
      <c r="E30" s="13"/>
      <c r="F30" s="30">
        <f aca="true" t="shared" si="2" ref="F30:F48">ROUND(D30*E30,2)</f>
        <v>0</v>
      </c>
      <c r="H30" s="67"/>
    </row>
    <row r="31" spans="1:8" ht="26.25">
      <c r="A31" s="34">
        <f>+A30+1</f>
        <v>21</v>
      </c>
      <c r="B31" s="15" t="s">
        <v>88</v>
      </c>
      <c r="C31" s="16" t="s">
        <v>155</v>
      </c>
      <c r="D31" s="26">
        <v>4</v>
      </c>
      <c r="E31" s="13"/>
      <c r="F31" s="30">
        <f t="shared" si="2"/>
        <v>0</v>
      </c>
      <c r="H31" s="67"/>
    </row>
    <row r="32" spans="1:8" ht="26.25">
      <c r="A32" s="34">
        <f aca="true" t="shared" si="3" ref="A32:A48">+A31+1</f>
        <v>22</v>
      </c>
      <c r="B32" s="15" t="s">
        <v>8</v>
      </c>
      <c r="C32" s="16" t="s">
        <v>155</v>
      </c>
      <c r="D32" s="26">
        <v>4</v>
      </c>
      <c r="E32" s="13"/>
      <c r="F32" s="30">
        <f t="shared" si="2"/>
        <v>0</v>
      </c>
      <c r="H32" s="67"/>
    </row>
    <row r="33" spans="1:8" ht="26.25">
      <c r="A33" s="34">
        <f t="shared" si="3"/>
        <v>23</v>
      </c>
      <c r="B33" s="15" t="s">
        <v>215</v>
      </c>
      <c r="C33" s="16" t="s">
        <v>157</v>
      </c>
      <c r="D33" s="26">
        <v>4.2</v>
      </c>
      <c r="E33" s="13"/>
      <c r="F33" s="30">
        <f t="shared" si="2"/>
        <v>0</v>
      </c>
      <c r="H33" s="67"/>
    </row>
    <row r="34" spans="1:8" ht="12.75">
      <c r="A34" s="34">
        <f t="shared" si="3"/>
        <v>24</v>
      </c>
      <c r="B34" s="15" t="s">
        <v>89</v>
      </c>
      <c r="C34" s="16" t="s">
        <v>157</v>
      </c>
      <c r="D34" s="26">
        <v>36</v>
      </c>
      <c r="E34" s="13"/>
      <c r="F34" s="30">
        <f t="shared" si="2"/>
        <v>0</v>
      </c>
      <c r="H34" s="67"/>
    </row>
    <row r="35" spans="1:8" ht="12.75">
      <c r="A35" s="34">
        <f t="shared" si="3"/>
        <v>25</v>
      </c>
      <c r="B35" s="15" t="s">
        <v>183</v>
      </c>
      <c r="C35" s="16" t="s">
        <v>155</v>
      </c>
      <c r="D35" s="26">
        <v>0.5</v>
      </c>
      <c r="E35" s="13"/>
      <c r="F35" s="30">
        <f t="shared" si="2"/>
        <v>0</v>
      </c>
      <c r="H35" s="67"/>
    </row>
    <row r="36" spans="1:8" ht="26.25">
      <c r="A36" s="34">
        <f t="shared" si="3"/>
        <v>26</v>
      </c>
      <c r="B36" s="15" t="s">
        <v>9</v>
      </c>
      <c r="C36" s="16" t="s">
        <v>155</v>
      </c>
      <c r="D36" s="26">
        <v>37.5</v>
      </c>
      <c r="E36" s="13"/>
      <c r="F36" s="30">
        <f t="shared" si="2"/>
        <v>0</v>
      </c>
      <c r="H36" s="67"/>
    </row>
    <row r="37" spans="1:8" ht="12.75">
      <c r="A37" s="34">
        <f t="shared" si="3"/>
        <v>27</v>
      </c>
      <c r="B37" s="15" t="s">
        <v>187</v>
      </c>
      <c r="C37" s="16" t="s">
        <v>171</v>
      </c>
      <c r="D37" s="26">
        <v>230</v>
      </c>
      <c r="E37" s="13"/>
      <c r="F37" s="30">
        <f t="shared" si="2"/>
        <v>0</v>
      </c>
      <c r="H37" s="67"/>
    </row>
    <row r="38" spans="1:8" ht="12.75">
      <c r="A38" s="34">
        <f t="shared" si="3"/>
        <v>28</v>
      </c>
      <c r="B38" s="15" t="s">
        <v>90</v>
      </c>
      <c r="C38" s="16" t="s">
        <v>157</v>
      </c>
      <c r="D38" s="26">
        <v>20.91</v>
      </c>
      <c r="E38" s="13"/>
      <c r="F38" s="30">
        <f t="shared" si="2"/>
        <v>0</v>
      </c>
      <c r="H38" s="67"/>
    </row>
    <row r="39" spans="1:8" ht="12.75">
      <c r="A39" s="34">
        <f t="shared" si="3"/>
        <v>29</v>
      </c>
      <c r="B39" s="15" t="s">
        <v>91</v>
      </c>
      <c r="C39" s="16" t="s">
        <v>166</v>
      </c>
      <c r="D39" s="26">
        <v>1</v>
      </c>
      <c r="E39" s="13"/>
      <c r="F39" s="30">
        <f t="shared" si="2"/>
        <v>0</v>
      </c>
      <c r="H39" s="67"/>
    </row>
    <row r="40" spans="1:8" ht="12.75">
      <c r="A40" s="34">
        <f t="shared" si="3"/>
        <v>30</v>
      </c>
      <c r="B40" s="15" t="s">
        <v>92</v>
      </c>
      <c r="C40" s="16" t="s">
        <v>166</v>
      </c>
      <c r="D40" s="26">
        <v>1</v>
      </c>
      <c r="E40" s="13"/>
      <c r="F40" s="30">
        <f t="shared" si="2"/>
        <v>0</v>
      </c>
      <c r="H40" s="67"/>
    </row>
    <row r="41" spans="1:8" ht="12.75">
      <c r="A41" s="34">
        <f t="shared" si="3"/>
        <v>31</v>
      </c>
      <c r="B41" s="15" t="s">
        <v>10</v>
      </c>
      <c r="C41" s="16" t="s">
        <v>166</v>
      </c>
      <c r="D41" s="26">
        <v>1</v>
      </c>
      <c r="E41" s="13"/>
      <c r="F41" s="30">
        <f t="shared" si="2"/>
        <v>0</v>
      </c>
      <c r="H41" s="67"/>
    </row>
    <row r="42" spans="1:8" ht="12.75">
      <c r="A42" s="34">
        <f t="shared" si="3"/>
        <v>32</v>
      </c>
      <c r="B42" s="15" t="s">
        <v>11</v>
      </c>
      <c r="C42" s="16" t="s">
        <v>166</v>
      </c>
      <c r="D42" s="26">
        <v>1</v>
      </c>
      <c r="E42" s="13"/>
      <c r="F42" s="30">
        <f t="shared" si="2"/>
        <v>0</v>
      </c>
      <c r="H42" s="67"/>
    </row>
    <row r="43" spans="1:8" ht="12.75">
      <c r="A43" s="34">
        <f t="shared" si="3"/>
        <v>33</v>
      </c>
      <c r="B43" s="15" t="s">
        <v>12</v>
      </c>
      <c r="C43" s="16" t="s">
        <v>166</v>
      </c>
      <c r="D43" s="26">
        <v>3</v>
      </c>
      <c r="E43" s="13"/>
      <c r="F43" s="30">
        <f t="shared" si="2"/>
        <v>0</v>
      </c>
      <c r="H43" s="67"/>
    </row>
    <row r="44" spans="1:8" ht="12.75">
      <c r="A44" s="34">
        <f t="shared" si="3"/>
        <v>34</v>
      </c>
      <c r="B44" s="15" t="s">
        <v>93</v>
      </c>
      <c r="C44" s="16" t="s">
        <v>166</v>
      </c>
      <c r="D44" s="26">
        <v>3</v>
      </c>
      <c r="E44" s="13"/>
      <c r="F44" s="30">
        <f t="shared" si="2"/>
        <v>0</v>
      </c>
      <c r="H44" s="67"/>
    </row>
    <row r="45" spans="1:8" ht="12.75">
      <c r="A45" s="34">
        <f t="shared" si="3"/>
        <v>35</v>
      </c>
      <c r="B45" s="15" t="s">
        <v>94</v>
      </c>
      <c r="C45" s="16" t="s">
        <v>156</v>
      </c>
      <c r="D45" s="26">
        <v>0.5</v>
      </c>
      <c r="E45" s="13"/>
      <c r="F45" s="30">
        <f t="shared" si="2"/>
        <v>0</v>
      </c>
      <c r="H45" s="67"/>
    </row>
    <row r="46" spans="1:8" ht="12.75">
      <c r="A46" s="34">
        <f t="shared" si="3"/>
        <v>36</v>
      </c>
      <c r="B46" s="15" t="s">
        <v>219</v>
      </c>
      <c r="C46" s="16" t="s">
        <v>166</v>
      </c>
      <c r="D46" s="26">
        <v>1</v>
      </c>
      <c r="E46" s="13"/>
      <c r="F46" s="30">
        <f t="shared" si="2"/>
        <v>0</v>
      </c>
      <c r="H46" s="67"/>
    </row>
    <row r="47" spans="1:8" ht="12.75">
      <c r="A47" s="34">
        <f t="shared" si="3"/>
        <v>37</v>
      </c>
      <c r="B47" s="15" t="s">
        <v>95</v>
      </c>
      <c r="C47" s="16" t="s">
        <v>166</v>
      </c>
      <c r="D47" s="26">
        <v>7</v>
      </c>
      <c r="E47" s="13"/>
      <c r="F47" s="30">
        <f t="shared" si="2"/>
        <v>0</v>
      </c>
      <c r="H47" s="67"/>
    </row>
    <row r="48" spans="1:8" ht="12.75">
      <c r="A48" s="34">
        <f t="shared" si="3"/>
        <v>38</v>
      </c>
      <c r="B48" s="15" t="s">
        <v>13</v>
      </c>
      <c r="C48" s="16" t="s">
        <v>166</v>
      </c>
      <c r="D48" s="26">
        <v>1</v>
      </c>
      <c r="E48" s="13"/>
      <c r="F48" s="30">
        <f t="shared" si="2"/>
        <v>0</v>
      </c>
      <c r="H48" s="67"/>
    </row>
    <row r="49" spans="1:8" ht="13.5">
      <c r="A49" s="33"/>
      <c r="B49" s="7"/>
      <c r="C49" s="4"/>
      <c r="D49" s="25"/>
      <c r="E49" s="45" t="s">
        <v>240</v>
      </c>
      <c r="F49" s="68">
        <f>SUM(F30:F48)</f>
        <v>0</v>
      </c>
      <c r="H49" s="67"/>
    </row>
    <row r="50" spans="1:9" s="3" customFormat="1" ht="26.25">
      <c r="A50" s="34"/>
      <c r="B50" s="14" t="s">
        <v>96</v>
      </c>
      <c r="C50" s="20"/>
      <c r="D50" s="27"/>
      <c r="E50" s="11"/>
      <c r="F50" s="29"/>
      <c r="H50" s="67"/>
      <c r="I50" s="1"/>
    </row>
    <row r="51" spans="1:8" ht="26.25">
      <c r="A51" s="34">
        <f>+A48+1</f>
        <v>39</v>
      </c>
      <c r="B51" s="15" t="s">
        <v>14</v>
      </c>
      <c r="C51" s="16" t="s">
        <v>15</v>
      </c>
      <c r="D51" s="26">
        <v>4.5</v>
      </c>
      <c r="E51" s="17"/>
      <c r="F51" s="30">
        <f aca="true" t="shared" si="4" ref="F51:F94">ROUND(D51*E51,2)</f>
        <v>0</v>
      </c>
      <c r="H51" s="67"/>
    </row>
    <row r="52" spans="1:8" ht="26.25">
      <c r="A52" s="34">
        <f>+A51+1</f>
        <v>40</v>
      </c>
      <c r="B52" s="15" t="s">
        <v>16</v>
      </c>
      <c r="C52" s="16" t="s">
        <v>15</v>
      </c>
      <c r="D52" s="26">
        <v>1</v>
      </c>
      <c r="E52" s="17"/>
      <c r="F52" s="30">
        <f t="shared" si="4"/>
        <v>0</v>
      </c>
      <c r="H52" s="67"/>
    </row>
    <row r="53" spans="1:8" ht="12.75">
      <c r="A53" s="34">
        <f aca="true" t="shared" si="5" ref="A53:A95">+A52+1</f>
        <v>41</v>
      </c>
      <c r="B53" s="15" t="s">
        <v>97</v>
      </c>
      <c r="C53" s="16" t="s">
        <v>166</v>
      </c>
      <c r="D53" s="26">
        <v>10</v>
      </c>
      <c r="E53" s="17"/>
      <c r="F53" s="30">
        <f t="shared" si="4"/>
        <v>0</v>
      </c>
      <c r="H53" s="67"/>
    </row>
    <row r="54" spans="1:8" ht="12.75">
      <c r="A54" s="34">
        <f t="shared" si="5"/>
        <v>42</v>
      </c>
      <c r="B54" s="15" t="s">
        <v>98</v>
      </c>
      <c r="C54" s="16" t="s">
        <v>166</v>
      </c>
      <c r="D54" s="26">
        <v>10</v>
      </c>
      <c r="E54" s="17"/>
      <c r="F54" s="30">
        <f t="shared" si="4"/>
        <v>0</v>
      </c>
      <c r="H54" s="67"/>
    </row>
    <row r="55" spans="1:8" ht="12.75">
      <c r="A55" s="34">
        <f t="shared" si="5"/>
        <v>43</v>
      </c>
      <c r="B55" s="15" t="s">
        <v>17</v>
      </c>
      <c r="C55" s="16" t="s">
        <v>155</v>
      </c>
      <c r="D55" s="26">
        <v>60</v>
      </c>
      <c r="E55" s="17"/>
      <c r="F55" s="30">
        <f t="shared" si="4"/>
        <v>0</v>
      </c>
      <c r="H55" s="67"/>
    </row>
    <row r="56" spans="1:8" ht="12.75">
      <c r="A56" s="34">
        <f t="shared" si="5"/>
        <v>44</v>
      </c>
      <c r="B56" s="15" t="s">
        <v>18</v>
      </c>
      <c r="C56" s="16" t="s">
        <v>155</v>
      </c>
      <c r="D56" s="26">
        <v>521</v>
      </c>
      <c r="E56" s="17"/>
      <c r="F56" s="30">
        <f t="shared" si="4"/>
        <v>0</v>
      </c>
      <c r="H56" s="67"/>
    </row>
    <row r="57" spans="1:8" ht="26.25">
      <c r="A57" s="34">
        <f t="shared" si="5"/>
        <v>45</v>
      </c>
      <c r="B57" s="15" t="s">
        <v>99</v>
      </c>
      <c r="C57" s="16" t="s">
        <v>155</v>
      </c>
      <c r="D57" s="26">
        <v>58</v>
      </c>
      <c r="E57" s="17"/>
      <c r="F57" s="30">
        <f t="shared" si="4"/>
        <v>0</v>
      </c>
      <c r="H57" s="67"/>
    </row>
    <row r="58" spans="1:8" ht="26.25">
      <c r="A58" s="34">
        <f t="shared" si="5"/>
        <v>46</v>
      </c>
      <c r="B58" s="15" t="s">
        <v>19</v>
      </c>
      <c r="C58" s="16" t="s">
        <v>155</v>
      </c>
      <c r="D58" s="26">
        <v>1042</v>
      </c>
      <c r="E58" s="17"/>
      <c r="F58" s="30">
        <f t="shared" si="4"/>
        <v>0</v>
      </c>
      <c r="H58" s="67"/>
    </row>
    <row r="59" spans="1:8" ht="12.75">
      <c r="A59" s="34">
        <f t="shared" si="5"/>
        <v>47</v>
      </c>
      <c r="B59" s="15" t="s">
        <v>100</v>
      </c>
      <c r="C59" s="16" t="s">
        <v>155</v>
      </c>
      <c r="D59" s="26">
        <v>695</v>
      </c>
      <c r="E59" s="17"/>
      <c r="F59" s="30">
        <f t="shared" si="4"/>
        <v>0</v>
      </c>
      <c r="H59" s="67"/>
    </row>
    <row r="60" spans="1:8" ht="26.25">
      <c r="A60" s="34">
        <f t="shared" si="5"/>
        <v>48</v>
      </c>
      <c r="B60" s="15" t="s">
        <v>182</v>
      </c>
      <c r="C60" s="16" t="s">
        <v>155</v>
      </c>
      <c r="D60" s="26">
        <v>1737</v>
      </c>
      <c r="E60" s="17"/>
      <c r="F60" s="30">
        <f t="shared" si="4"/>
        <v>0</v>
      </c>
      <c r="H60" s="67"/>
    </row>
    <row r="61" spans="1:8" ht="12.75">
      <c r="A61" s="34">
        <f t="shared" si="5"/>
        <v>49</v>
      </c>
      <c r="B61" s="15" t="s">
        <v>189</v>
      </c>
      <c r="C61" s="16" t="s">
        <v>155</v>
      </c>
      <c r="D61" s="26">
        <v>579</v>
      </c>
      <c r="E61" s="17"/>
      <c r="F61" s="30">
        <f t="shared" si="4"/>
        <v>0</v>
      </c>
      <c r="H61" s="67"/>
    </row>
    <row r="62" spans="1:8" ht="26.25">
      <c r="A62" s="34">
        <f t="shared" si="5"/>
        <v>50</v>
      </c>
      <c r="B62" s="15" t="s">
        <v>20</v>
      </c>
      <c r="C62" s="16" t="s">
        <v>155</v>
      </c>
      <c r="D62" s="26">
        <v>174</v>
      </c>
      <c r="E62" s="17"/>
      <c r="F62" s="30">
        <f t="shared" si="4"/>
        <v>0</v>
      </c>
      <c r="H62" s="67"/>
    </row>
    <row r="63" spans="1:8" ht="26.25">
      <c r="A63" s="34">
        <f t="shared" si="5"/>
        <v>51</v>
      </c>
      <c r="B63" s="15" t="s">
        <v>21</v>
      </c>
      <c r="C63" s="16" t="s">
        <v>155</v>
      </c>
      <c r="D63" s="26">
        <v>1252</v>
      </c>
      <c r="E63" s="17"/>
      <c r="F63" s="30">
        <f t="shared" si="4"/>
        <v>0</v>
      </c>
      <c r="H63" s="67"/>
    </row>
    <row r="64" spans="1:8" ht="26.25">
      <c r="A64" s="34">
        <f t="shared" si="5"/>
        <v>52</v>
      </c>
      <c r="B64" s="15" t="s">
        <v>22</v>
      </c>
      <c r="C64" s="16" t="s">
        <v>155</v>
      </c>
      <c r="D64" s="26">
        <v>310</v>
      </c>
      <c r="E64" s="17"/>
      <c r="F64" s="30">
        <f t="shared" si="4"/>
        <v>0</v>
      </c>
      <c r="H64" s="67"/>
    </row>
    <row r="65" spans="1:8" ht="12.75">
      <c r="A65" s="34">
        <f t="shared" si="5"/>
        <v>53</v>
      </c>
      <c r="B65" s="15" t="s">
        <v>23</v>
      </c>
      <c r="C65" s="16" t="s">
        <v>155</v>
      </c>
      <c r="D65" s="26">
        <v>310</v>
      </c>
      <c r="E65" s="17"/>
      <c r="F65" s="30">
        <f t="shared" si="4"/>
        <v>0</v>
      </c>
      <c r="H65" s="67"/>
    </row>
    <row r="66" spans="1:8" ht="26.25">
      <c r="A66" s="34">
        <f t="shared" si="5"/>
        <v>54</v>
      </c>
      <c r="B66" s="15" t="s">
        <v>195</v>
      </c>
      <c r="C66" s="16" t="s">
        <v>157</v>
      </c>
      <c r="D66" s="26">
        <v>120</v>
      </c>
      <c r="E66" s="17"/>
      <c r="F66" s="30">
        <f t="shared" si="4"/>
        <v>0</v>
      </c>
      <c r="H66" s="67"/>
    </row>
    <row r="67" spans="1:8" ht="26.25">
      <c r="A67" s="34">
        <f t="shared" si="5"/>
        <v>55</v>
      </c>
      <c r="B67" s="15" t="s">
        <v>24</v>
      </c>
      <c r="C67" s="16" t="s">
        <v>155</v>
      </c>
      <c r="D67" s="26">
        <v>579</v>
      </c>
      <c r="E67" s="17"/>
      <c r="F67" s="30">
        <f t="shared" si="4"/>
        <v>0</v>
      </c>
      <c r="H67" s="67"/>
    </row>
    <row r="68" spans="1:8" ht="26.25">
      <c r="A68" s="34">
        <f t="shared" si="5"/>
        <v>56</v>
      </c>
      <c r="B68" s="15" t="s">
        <v>101</v>
      </c>
      <c r="C68" s="16" t="s">
        <v>155</v>
      </c>
      <c r="D68" s="26">
        <v>15</v>
      </c>
      <c r="E68" s="17"/>
      <c r="F68" s="30">
        <f t="shared" si="4"/>
        <v>0</v>
      </c>
      <c r="H68" s="67"/>
    </row>
    <row r="69" spans="1:8" ht="26.25">
      <c r="A69" s="34">
        <f t="shared" si="5"/>
        <v>57</v>
      </c>
      <c r="B69" s="15" t="s">
        <v>25</v>
      </c>
      <c r="C69" s="16" t="s">
        <v>157</v>
      </c>
      <c r="D69" s="26">
        <v>10.4</v>
      </c>
      <c r="E69" s="17"/>
      <c r="F69" s="30">
        <f t="shared" si="4"/>
        <v>0</v>
      </c>
      <c r="H69" s="67"/>
    </row>
    <row r="70" spans="1:8" ht="12.75">
      <c r="A70" s="34">
        <f t="shared" si="5"/>
        <v>58</v>
      </c>
      <c r="B70" s="15" t="s">
        <v>26</v>
      </c>
      <c r="C70" s="16" t="s">
        <v>157</v>
      </c>
      <c r="D70" s="26">
        <v>365.4</v>
      </c>
      <c r="E70" s="17"/>
      <c r="F70" s="30">
        <f t="shared" si="4"/>
        <v>0</v>
      </c>
      <c r="H70" s="67"/>
    </row>
    <row r="71" spans="1:8" ht="26.25">
      <c r="A71" s="34">
        <f t="shared" si="5"/>
        <v>59</v>
      </c>
      <c r="B71" s="15" t="s">
        <v>215</v>
      </c>
      <c r="C71" s="16" t="s">
        <v>157</v>
      </c>
      <c r="D71" s="26">
        <v>18.2</v>
      </c>
      <c r="E71" s="17"/>
      <c r="F71" s="30">
        <f t="shared" si="4"/>
        <v>0</v>
      </c>
      <c r="H71" s="67"/>
    </row>
    <row r="72" spans="1:8" ht="26.25">
      <c r="A72" s="34">
        <f t="shared" si="5"/>
        <v>60</v>
      </c>
      <c r="B72" s="15" t="s">
        <v>102</v>
      </c>
      <c r="C72" s="16" t="s">
        <v>157</v>
      </c>
      <c r="D72" s="26">
        <v>88</v>
      </c>
      <c r="E72" s="17"/>
      <c r="F72" s="30">
        <f t="shared" si="4"/>
        <v>0</v>
      </c>
      <c r="H72" s="67"/>
    </row>
    <row r="73" spans="1:8" ht="12.75">
      <c r="A73" s="34">
        <f t="shared" si="5"/>
        <v>61</v>
      </c>
      <c r="B73" s="15" t="s">
        <v>27</v>
      </c>
      <c r="C73" s="16" t="s">
        <v>157</v>
      </c>
      <c r="D73" s="26">
        <v>7.4</v>
      </c>
      <c r="E73" s="17"/>
      <c r="F73" s="30">
        <f t="shared" si="4"/>
        <v>0</v>
      </c>
      <c r="H73" s="67"/>
    </row>
    <row r="74" spans="1:8" ht="26.25">
      <c r="A74" s="34">
        <f t="shared" si="5"/>
        <v>62</v>
      </c>
      <c r="B74" s="15" t="s">
        <v>28</v>
      </c>
      <c r="C74" s="16" t="s">
        <v>157</v>
      </c>
      <c r="D74" s="26">
        <v>16</v>
      </c>
      <c r="E74" s="17"/>
      <c r="F74" s="30">
        <f t="shared" si="4"/>
        <v>0</v>
      </c>
      <c r="H74" s="67"/>
    </row>
    <row r="75" spans="1:8" ht="26.25">
      <c r="A75" s="34">
        <f t="shared" si="5"/>
        <v>63</v>
      </c>
      <c r="B75" s="15" t="s">
        <v>29</v>
      </c>
      <c r="C75" s="16" t="s">
        <v>157</v>
      </c>
      <c r="D75" s="26">
        <v>6.3</v>
      </c>
      <c r="E75" s="17"/>
      <c r="F75" s="30">
        <f t="shared" si="4"/>
        <v>0</v>
      </c>
      <c r="H75" s="67"/>
    </row>
    <row r="76" spans="1:8" ht="12.75">
      <c r="A76" s="34">
        <f t="shared" si="5"/>
        <v>64</v>
      </c>
      <c r="B76" s="15" t="s">
        <v>30</v>
      </c>
      <c r="C76" s="16" t="s">
        <v>155</v>
      </c>
      <c r="D76" s="26">
        <v>14.6</v>
      </c>
      <c r="E76" s="17"/>
      <c r="F76" s="30">
        <f t="shared" si="4"/>
        <v>0</v>
      </c>
      <c r="H76" s="67"/>
    </row>
    <row r="77" spans="1:8" ht="39">
      <c r="A77" s="34">
        <f t="shared" si="5"/>
        <v>65</v>
      </c>
      <c r="B77" s="15" t="s">
        <v>185</v>
      </c>
      <c r="C77" s="16" t="s">
        <v>156</v>
      </c>
      <c r="D77" s="26">
        <v>47.5</v>
      </c>
      <c r="E77" s="17"/>
      <c r="F77" s="30">
        <f t="shared" si="4"/>
        <v>0</v>
      </c>
      <c r="H77" s="67"/>
    </row>
    <row r="78" spans="1:8" ht="39">
      <c r="A78" s="34">
        <f t="shared" si="5"/>
        <v>66</v>
      </c>
      <c r="B78" s="15" t="s">
        <v>31</v>
      </c>
      <c r="C78" s="16" t="s">
        <v>155</v>
      </c>
      <c r="D78" s="26">
        <v>16.7</v>
      </c>
      <c r="E78" s="17"/>
      <c r="F78" s="30">
        <f t="shared" si="4"/>
        <v>0</v>
      </c>
      <c r="H78" s="67"/>
    </row>
    <row r="79" spans="1:8" ht="26.25">
      <c r="A79" s="34">
        <f t="shared" si="5"/>
        <v>67</v>
      </c>
      <c r="B79" s="15" t="s">
        <v>186</v>
      </c>
      <c r="C79" s="16" t="s">
        <v>155</v>
      </c>
      <c r="D79" s="26">
        <v>40.7</v>
      </c>
      <c r="E79" s="17"/>
      <c r="F79" s="30">
        <f t="shared" si="4"/>
        <v>0</v>
      </c>
      <c r="H79" s="67"/>
    </row>
    <row r="80" spans="1:8" ht="26.25">
      <c r="A80" s="34">
        <f t="shared" si="5"/>
        <v>68</v>
      </c>
      <c r="B80" s="15" t="s">
        <v>32</v>
      </c>
      <c r="C80" s="16" t="s">
        <v>155</v>
      </c>
      <c r="D80" s="26">
        <v>16.5</v>
      </c>
      <c r="E80" s="17"/>
      <c r="F80" s="30">
        <f t="shared" si="4"/>
        <v>0</v>
      </c>
      <c r="H80" s="67"/>
    </row>
    <row r="81" spans="1:8" ht="12.75">
      <c r="A81" s="34">
        <f t="shared" si="5"/>
        <v>69</v>
      </c>
      <c r="B81" s="15" t="s">
        <v>103</v>
      </c>
      <c r="C81" s="16" t="s">
        <v>155</v>
      </c>
      <c r="D81" s="26">
        <v>1</v>
      </c>
      <c r="E81" s="17"/>
      <c r="F81" s="30">
        <f t="shared" si="4"/>
        <v>0</v>
      </c>
      <c r="H81" s="67"/>
    </row>
    <row r="82" spans="1:8" ht="12.75">
      <c r="A82" s="34">
        <f t="shared" si="5"/>
        <v>70</v>
      </c>
      <c r="B82" s="15" t="s">
        <v>33</v>
      </c>
      <c r="C82" s="16" t="s">
        <v>171</v>
      </c>
      <c r="D82" s="26">
        <v>647</v>
      </c>
      <c r="E82" s="17"/>
      <c r="F82" s="30">
        <f t="shared" si="4"/>
        <v>0</v>
      </c>
      <c r="H82" s="67"/>
    </row>
    <row r="83" spans="1:8" ht="12.75">
      <c r="A83" s="34">
        <f t="shared" si="5"/>
        <v>71</v>
      </c>
      <c r="B83" s="15" t="s">
        <v>34</v>
      </c>
      <c r="C83" s="16" t="s">
        <v>171</v>
      </c>
      <c r="D83" s="26">
        <v>7500</v>
      </c>
      <c r="E83" s="17"/>
      <c r="F83" s="30">
        <f t="shared" si="4"/>
        <v>0</v>
      </c>
      <c r="H83" s="67"/>
    </row>
    <row r="84" spans="1:8" ht="12.75">
      <c r="A84" s="34">
        <f t="shared" si="5"/>
        <v>72</v>
      </c>
      <c r="B84" s="15" t="s">
        <v>35</v>
      </c>
      <c r="C84" s="16" t="s">
        <v>15</v>
      </c>
      <c r="D84" s="26">
        <v>2.23</v>
      </c>
      <c r="E84" s="17"/>
      <c r="F84" s="30">
        <f t="shared" si="4"/>
        <v>0</v>
      </c>
      <c r="H84" s="67"/>
    </row>
    <row r="85" spans="1:8" ht="12.75">
      <c r="A85" s="34">
        <f t="shared" si="5"/>
        <v>73</v>
      </c>
      <c r="B85" s="15" t="s">
        <v>36</v>
      </c>
      <c r="C85" s="16" t="s">
        <v>155</v>
      </c>
      <c r="D85" s="26">
        <v>4</v>
      </c>
      <c r="E85" s="17"/>
      <c r="F85" s="30">
        <f t="shared" si="4"/>
        <v>0</v>
      </c>
      <c r="H85" s="67"/>
    </row>
    <row r="86" spans="1:8" ht="26.25">
      <c r="A86" s="34">
        <f t="shared" si="5"/>
        <v>74</v>
      </c>
      <c r="B86" s="15" t="s">
        <v>216</v>
      </c>
      <c r="C86" s="16" t="s">
        <v>156</v>
      </c>
      <c r="D86" s="26">
        <v>45</v>
      </c>
      <c r="E86" s="17"/>
      <c r="F86" s="30">
        <f t="shared" si="4"/>
        <v>0</v>
      </c>
      <c r="H86" s="67"/>
    </row>
    <row r="87" spans="1:8" ht="26.25">
      <c r="A87" s="34">
        <f t="shared" si="5"/>
        <v>75</v>
      </c>
      <c r="B87" s="15" t="s">
        <v>104</v>
      </c>
      <c r="C87" s="16" t="s">
        <v>15</v>
      </c>
      <c r="D87" s="26">
        <v>1.92</v>
      </c>
      <c r="E87" s="17"/>
      <c r="F87" s="30">
        <f t="shared" si="4"/>
        <v>0</v>
      </c>
      <c r="H87" s="67"/>
    </row>
    <row r="88" spans="1:8" ht="12.75">
      <c r="A88" s="34">
        <f t="shared" si="5"/>
        <v>76</v>
      </c>
      <c r="B88" s="15" t="s">
        <v>105</v>
      </c>
      <c r="C88" s="16" t="s">
        <v>157</v>
      </c>
      <c r="D88" s="26">
        <v>100</v>
      </c>
      <c r="E88" s="17"/>
      <c r="F88" s="30">
        <f t="shared" si="4"/>
        <v>0</v>
      </c>
      <c r="H88" s="67"/>
    </row>
    <row r="89" spans="1:8" ht="26.25">
      <c r="A89" s="34">
        <f t="shared" si="5"/>
        <v>77</v>
      </c>
      <c r="B89" s="15" t="s">
        <v>196</v>
      </c>
      <c r="C89" s="16" t="s">
        <v>157</v>
      </c>
      <c r="D89" s="26">
        <v>192.8</v>
      </c>
      <c r="E89" s="17"/>
      <c r="F89" s="30">
        <f t="shared" si="4"/>
        <v>0</v>
      </c>
      <c r="H89" s="67"/>
    </row>
    <row r="90" spans="1:8" ht="12.75">
      <c r="A90" s="34">
        <f t="shared" si="5"/>
        <v>78</v>
      </c>
      <c r="B90" s="15" t="s">
        <v>37</v>
      </c>
      <c r="C90" s="16" t="s">
        <v>157</v>
      </c>
      <c r="D90" s="26">
        <v>273</v>
      </c>
      <c r="E90" s="17"/>
      <c r="F90" s="30">
        <f t="shared" si="4"/>
        <v>0</v>
      </c>
      <c r="H90" s="67"/>
    </row>
    <row r="91" spans="1:8" ht="26.25">
      <c r="A91" s="34">
        <f t="shared" si="5"/>
        <v>79</v>
      </c>
      <c r="B91" s="15" t="s">
        <v>38</v>
      </c>
      <c r="C91" s="16" t="s">
        <v>157</v>
      </c>
      <c r="D91" s="26">
        <v>273</v>
      </c>
      <c r="E91" s="17"/>
      <c r="F91" s="30">
        <f t="shared" si="4"/>
        <v>0</v>
      </c>
      <c r="H91" s="67"/>
    </row>
    <row r="92" spans="1:8" ht="26.25">
      <c r="A92" s="34">
        <f t="shared" si="5"/>
        <v>80</v>
      </c>
      <c r="B92" s="15" t="s">
        <v>39</v>
      </c>
      <c r="C92" s="16" t="s">
        <v>157</v>
      </c>
      <c r="D92" s="26">
        <v>30</v>
      </c>
      <c r="E92" s="17"/>
      <c r="F92" s="30">
        <f t="shared" si="4"/>
        <v>0</v>
      </c>
      <c r="H92" s="67"/>
    </row>
    <row r="93" spans="1:8" ht="12.75">
      <c r="A93" s="34">
        <f t="shared" si="5"/>
        <v>81</v>
      </c>
      <c r="B93" s="15" t="s">
        <v>40</v>
      </c>
      <c r="C93" s="16" t="s">
        <v>157</v>
      </c>
      <c r="D93" s="26">
        <v>4</v>
      </c>
      <c r="E93" s="17"/>
      <c r="F93" s="30">
        <f t="shared" si="4"/>
        <v>0</v>
      </c>
      <c r="H93" s="67"/>
    </row>
    <row r="94" spans="1:8" ht="12.75">
      <c r="A94" s="34">
        <f t="shared" si="5"/>
        <v>82</v>
      </c>
      <c r="B94" s="15" t="s">
        <v>106</v>
      </c>
      <c r="C94" s="16" t="s">
        <v>157</v>
      </c>
      <c r="D94" s="26">
        <v>109</v>
      </c>
      <c r="E94" s="17"/>
      <c r="F94" s="30">
        <f t="shared" si="4"/>
        <v>0</v>
      </c>
      <c r="H94" s="67"/>
    </row>
    <row r="95" spans="1:9" s="3" customFormat="1" ht="12.75">
      <c r="A95" s="34">
        <f t="shared" si="5"/>
        <v>83</v>
      </c>
      <c r="B95" s="15"/>
      <c r="C95" s="20"/>
      <c r="D95" s="27"/>
      <c r="E95" s="19"/>
      <c r="F95" s="31">
        <f>SUM(F51:F94)</f>
        <v>0</v>
      </c>
      <c r="H95" s="67"/>
      <c r="I95" s="1"/>
    </row>
    <row r="96" spans="1:9" s="3" customFormat="1" ht="39">
      <c r="A96" s="34"/>
      <c r="B96" s="14" t="s">
        <v>107</v>
      </c>
      <c r="C96" s="20"/>
      <c r="D96" s="27"/>
      <c r="E96" s="11"/>
      <c r="F96" s="29"/>
      <c r="H96" s="67"/>
      <c r="I96" s="1"/>
    </row>
    <row r="97" spans="1:8" ht="26.25">
      <c r="A97" s="34">
        <f>+A95+1</f>
        <v>84</v>
      </c>
      <c r="B97" s="15" t="s">
        <v>41</v>
      </c>
      <c r="C97" s="16" t="s">
        <v>166</v>
      </c>
      <c r="D97" s="26">
        <v>2</v>
      </c>
      <c r="E97" s="10"/>
      <c r="F97" s="30">
        <f aca="true" t="shared" si="6" ref="F97:F128">ROUND(D97*E97,2)</f>
        <v>0</v>
      </c>
      <c r="H97" s="67"/>
    </row>
    <row r="98" spans="1:8" ht="12.75">
      <c r="A98" s="34">
        <f>+A97+1</f>
        <v>85</v>
      </c>
      <c r="B98" s="15" t="s">
        <v>190</v>
      </c>
      <c r="C98" s="16" t="s">
        <v>166</v>
      </c>
      <c r="D98" s="26">
        <v>2</v>
      </c>
      <c r="E98" s="10"/>
      <c r="F98" s="30">
        <f t="shared" si="6"/>
        <v>0</v>
      </c>
      <c r="H98" s="67"/>
    </row>
    <row r="99" spans="1:8" ht="12.75">
      <c r="A99" s="34">
        <f aca="true" t="shared" si="7" ref="A99:A157">+A98+1</f>
        <v>86</v>
      </c>
      <c r="B99" s="15" t="s">
        <v>108</v>
      </c>
      <c r="C99" s="16" t="s">
        <v>166</v>
      </c>
      <c r="D99" s="26">
        <v>3</v>
      </c>
      <c r="E99" s="10"/>
      <c r="F99" s="30">
        <f t="shared" si="6"/>
        <v>0</v>
      </c>
      <c r="H99" s="67"/>
    </row>
    <row r="100" spans="1:8" ht="12.75">
      <c r="A100" s="34">
        <f t="shared" si="7"/>
        <v>87</v>
      </c>
      <c r="B100" s="15" t="s">
        <v>42</v>
      </c>
      <c r="C100" s="16" t="s">
        <v>171</v>
      </c>
      <c r="D100" s="26">
        <v>18</v>
      </c>
      <c r="E100" s="10"/>
      <c r="F100" s="30">
        <f t="shared" si="6"/>
        <v>0</v>
      </c>
      <c r="H100" s="67"/>
    </row>
    <row r="101" spans="1:8" ht="12.75">
      <c r="A101" s="34">
        <f t="shared" si="7"/>
        <v>88</v>
      </c>
      <c r="B101" s="15" t="s">
        <v>95</v>
      </c>
      <c r="C101" s="16" t="s">
        <v>166</v>
      </c>
      <c r="D101" s="26">
        <v>40</v>
      </c>
      <c r="E101" s="10"/>
      <c r="F101" s="30">
        <f t="shared" si="6"/>
        <v>0</v>
      </c>
      <c r="H101" s="67"/>
    </row>
    <row r="102" spans="1:8" ht="12.75">
      <c r="A102" s="34">
        <f t="shared" si="7"/>
        <v>89</v>
      </c>
      <c r="B102" s="15" t="s">
        <v>191</v>
      </c>
      <c r="C102" s="16" t="s">
        <v>157</v>
      </c>
      <c r="D102" s="26">
        <v>36.2</v>
      </c>
      <c r="E102" s="10"/>
      <c r="F102" s="30">
        <f t="shared" si="6"/>
        <v>0</v>
      </c>
      <c r="H102" s="67"/>
    </row>
    <row r="103" spans="1:8" ht="26.25">
      <c r="A103" s="34">
        <f t="shared" si="7"/>
        <v>90</v>
      </c>
      <c r="B103" s="15" t="s">
        <v>192</v>
      </c>
      <c r="C103" s="16" t="s">
        <v>157</v>
      </c>
      <c r="D103" s="26">
        <v>36.2</v>
      </c>
      <c r="E103" s="10"/>
      <c r="F103" s="30">
        <f t="shared" si="6"/>
        <v>0</v>
      </c>
      <c r="H103" s="67"/>
    </row>
    <row r="104" spans="1:8" ht="12.75">
      <c r="A104" s="34">
        <f t="shared" si="7"/>
        <v>91</v>
      </c>
      <c r="B104" s="15" t="s">
        <v>43</v>
      </c>
      <c r="C104" s="16" t="s">
        <v>171</v>
      </c>
      <c r="D104" s="26">
        <v>88</v>
      </c>
      <c r="E104" s="10"/>
      <c r="F104" s="30">
        <f t="shared" si="6"/>
        <v>0</v>
      </c>
      <c r="H104" s="67"/>
    </row>
    <row r="105" spans="1:8" ht="12.75">
      <c r="A105" s="34">
        <f t="shared" si="7"/>
        <v>92</v>
      </c>
      <c r="B105" s="15" t="s">
        <v>44</v>
      </c>
      <c r="C105" s="16" t="s">
        <v>171</v>
      </c>
      <c r="D105" s="26">
        <v>44</v>
      </c>
      <c r="E105" s="10"/>
      <c r="F105" s="30">
        <f t="shared" si="6"/>
        <v>0</v>
      </c>
      <c r="H105" s="67"/>
    </row>
    <row r="106" spans="1:8" ht="26.25">
      <c r="A106" s="34">
        <f t="shared" si="7"/>
        <v>93</v>
      </c>
      <c r="B106" s="15" t="s">
        <v>45</v>
      </c>
      <c r="C106" s="16" t="s">
        <v>166</v>
      </c>
      <c r="D106" s="26">
        <v>1</v>
      </c>
      <c r="E106" s="10"/>
      <c r="F106" s="30">
        <f t="shared" si="6"/>
        <v>0</v>
      </c>
      <c r="H106" s="67"/>
    </row>
    <row r="107" spans="1:8" ht="12.75">
      <c r="A107" s="34">
        <f t="shared" si="7"/>
        <v>94</v>
      </c>
      <c r="B107" s="15" t="s">
        <v>46</v>
      </c>
      <c r="C107" s="16" t="s">
        <v>166</v>
      </c>
      <c r="D107" s="26">
        <v>1</v>
      </c>
      <c r="E107" s="10"/>
      <c r="F107" s="30">
        <f t="shared" si="6"/>
        <v>0</v>
      </c>
      <c r="H107" s="67"/>
    </row>
    <row r="108" spans="1:8" ht="12.75">
      <c r="A108" s="34">
        <f t="shared" si="7"/>
        <v>95</v>
      </c>
      <c r="B108" s="15" t="s">
        <v>109</v>
      </c>
      <c r="C108" s="16" t="s">
        <v>166</v>
      </c>
      <c r="D108" s="26">
        <v>1</v>
      </c>
      <c r="E108" s="10"/>
      <c r="F108" s="30">
        <f t="shared" si="6"/>
        <v>0</v>
      </c>
      <c r="H108" s="67"/>
    </row>
    <row r="109" spans="1:8" ht="12.75">
      <c r="A109" s="34">
        <f t="shared" si="7"/>
        <v>96</v>
      </c>
      <c r="B109" s="15" t="s">
        <v>110</v>
      </c>
      <c r="C109" s="16" t="s">
        <v>156</v>
      </c>
      <c r="D109" s="26">
        <v>51</v>
      </c>
      <c r="E109" s="10"/>
      <c r="F109" s="30">
        <f t="shared" si="6"/>
        <v>0</v>
      </c>
      <c r="H109" s="67"/>
    </row>
    <row r="110" spans="1:8" ht="12.75">
      <c r="A110" s="34">
        <f t="shared" si="7"/>
        <v>97</v>
      </c>
      <c r="B110" s="15" t="s">
        <v>111</v>
      </c>
      <c r="C110" s="16" t="s">
        <v>156</v>
      </c>
      <c r="D110" s="26">
        <v>30</v>
      </c>
      <c r="E110" s="10"/>
      <c r="F110" s="30">
        <f t="shared" si="6"/>
        <v>0</v>
      </c>
      <c r="H110" s="67"/>
    </row>
    <row r="111" spans="1:8" ht="26.25">
      <c r="A111" s="34">
        <f t="shared" si="7"/>
        <v>98</v>
      </c>
      <c r="B111" s="15" t="s">
        <v>112</v>
      </c>
      <c r="C111" s="16" t="s">
        <v>156</v>
      </c>
      <c r="D111" s="26">
        <v>6</v>
      </c>
      <c r="E111" s="10"/>
      <c r="F111" s="30">
        <f t="shared" si="6"/>
        <v>0</v>
      </c>
      <c r="H111" s="67"/>
    </row>
    <row r="112" spans="1:8" ht="12.75">
      <c r="A112" s="34">
        <f t="shared" si="7"/>
        <v>99</v>
      </c>
      <c r="B112" s="15" t="s">
        <v>113</v>
      </c>
      <c r="C112" s="16" t="s">
        <v>156</v>
      </c>
      <c r="D112" s="26">
        <v>15</v>
      </c>
      <c r="E112" s="10"/>
      <c r="F112" s="30">
        <f t="shared" si="6"/>
        <v>0</v>
      </c>
      <c r="H112" s="67"/>
    </row>
    <row r="113" spans="1:8" ht="12.75">
      <c r="A113" s="34">
        <f t="shared" si="7"/>
        <v>100</v>
      </c>
      <c r="B113" s="15" t="s">
        <v>114</v>
      </c>
      <c r="C113" s="16" t="s">
        <v>166</v>
      </c>
      <c r="D113" s="26">
        <v>1</v>
      </c>
      <c r="E113" s="10"/>
      <c r="F113" s="30">
        <f t="shared" si="6"/>
        <v>0</v>
      </c>
      <c r="H113" s="67"/>
    </row>
    <row r="114" spans="1:8" ht="12.75">
      <c r="A114" s="34">
        <f t="shared" si="7"/>
        <v>101</v>
      </c>
      <c r="B114" s="15" t="s">
        <v>217</v>
      </c>
      <c r="C114" s="16" t="s">
        <v>166</v>
      </c>
      <c r="D114" s="26">
        <v>2</v>
      </c>
      <c r="E114" s="10"/>
      <c r="F114" s="30">
        <f t="shared" si="6"/>
        <v>0</v>
      </c>
      <c r="H114" s="67"/>
    </row>
    <row r="115" spans="1:8" ht="12.75">
      <c r="A115" s="34">
        <f t="shared" si="7"/>
        <v>102</v>
      </c>
      <c r="B115" s="15" t="s">
        <v>218</v>
      </c>
      <c r="C115" s="16" t="s">
        <v>166</v>
      </c>
      <c r="D115" s="26">
        <v>6</v>
      </c>
      <c r="E115" s="10"/>
      <c r="F115" s="30">
        <f t="shared" si="6"/>
        <v>0</v>
      </c>
      <c r="H115" s="67"/>
    </row>
    <row r="116" spans="1:8" ht="12.75">
      <c r="A116" s="34">
        <f t="shared" si="7"/>
        <v>103</v>
      </c>
      <c r="B116" s="15" t="s">
        <v>115</v>
      </c>
      <c r="C116" s="16" t="s">
        <v>166</v>
      </c>
      <c r="D116" s="26">
        <v>5</v>
      </c>
      <c r="E116" s="10"/>
      <c r="F116" s="30">
        <f t="shared" si="6"/>
        <v>0</v>
      </c>
      <c r="H116" s="67"/>
    </row>
    <row r="117" spans="1:8" ht="12.75">
      <c r="A117" s="34">
        <f t="shared" si="7"/>
        <v>104</v>
      </c>
      <c r="B117" s="15" t="s">
        <v>116</v>
      </c>
      <c r="C117" s="16" t="s">
        <v>166</v>
      </c>
      <c r="D117" s="26">
        <v>2</v>
      </c>
      <c r="E117" s="10"/>
      <c r="F117" s="30">
        <f t="shared" si="6"/>
        <v>0</v>
      </c>
      <c r="H117" s="67"/>
    </row>
    <row r="118" spans="1:8" ht="12.75">
      <c r="A118" s="34">
        <f t="shared" si="7"/>
        <v>105</v>
      </c>
      <c r="B118" s="15" t="s">
        <v>117</v>
      </c>
      <c r="C118" s="16" t="s">
        <v>166</v>
      </c>
      <c r="D118" s="26">
        <v>1</v>
      </c>
      <c r="E118" s="10"/>
      <c r="F118" s="30">
        <f t="shared" si="6"/>
        <v>0</v>
      </c>
      <c r="H118" s="67"/>
    </row>
    <row r="119" spans="1:8" ht="12.75">
      <c r="A119" s="34">
        <f t="shared" si="7"/>
        <v>106</v>
      </c>
      <c r="B119" s="15" t="s">
        <v>118</v>
      </c>
      <c r="C119" s="16" t="s">
        <v>166</v>
      </c>
      <c r="D119" s="26">
        <v>1</v>
      </c>
      <c r="E119" s="10"/>
      <c r="F119" s="30">
        <f t="shared" si="6"/>
        <v>0</v>
      </c>
      <c r="H119" s="67"/>
    </row>
    <row r="120" spans="1:8" ht="26.25">
      <c r="A120" s="34">
        <f t="shared" si="7"/>
        <v>107</v>
      </c>
      <c r="B120" s="15" t="s">
        <v>119</v>
      </c>
      <c r="C120" s="16" t="s">
        <v>166</v>
      </c>
      <c r="D120" s="26">
        <v>1</v>
      </c>
      <c r="E120" s="10"/>
      <c r="F120" s="30">
        <f t="shared" si="6"/>
        <v>0</v>
      </c>
      <c r="H120" s="67"/>
    </row>
    <row r="121" spans="1:8" ht="12.75">
      <c r="A121" s="34">
        <f t="shared" si="7"/>
        <v>108</v>
      </c>
      <c r="B121" s="15" t="s">
        <v>120</v>
      </c>
      <c r="C121" s="16" t="s">
        <v>166</v>
      </c>
      <c r="D121" s="26">
        <v>2</v>
      </c>
      <c r="E121" s="10"/>
      <c r="F121" s="30">
        <f t="shared" si="6"/>
        <v>0</v>
      </c>
      <c r="H121" s="67"/>
    </row>
    <row r="122" spans="1:8" ht="12.75">
      <c r="A122" s="34">
        <f t="shared" si="7"/>
        <v>109</v>
      </c>
      <c r="B122" s="15" t="s">
        <v>194</v>
      </c>
      <c r="C122" s="16" t="s">
        <v>166</v>
      </c>
      <c r="D122" s="26">
        <v>2</v>
      </c>
      <c r="E122" s="10"/>
      <c r="F122" s="30">
        <f t="shared" si="6"/>
        <v>0</v>
      </c>
      <c r="H122" s="67"/>
    </row>
    <row r="123" spans="1:8" ht="12.75">
      <c r="A123" s="34">
        <f t="shared" si="7"/>
        <v>110</v>
      </c>
      <c r="B123" s="15" t="s">
        <v>121</v>
      </c>
      <c r="C123" s="16" t="s">
        <v>166</v>
      </c>
      <c r="D123" s="26">
        <v>1</v>
      </c>
      <c r="E123" s="10"/>
      <c r="F123" s="30">
        <f t="shared" si="6"/>
        <v>0</v>
      </c>
      <c r="H123" s="67"/>
    </row>
    <row r="124" spans="1:8" ht="12.75">
      <c r="A124" s="34">
        <f t="shared" si="7"/>
        <v>111</v>
      </c>
      <c r="B124" s="15" t="s">
        <v>122</v>
      </c>
      <c r="C124" s="16" t="s">
        <v>166</v>
      </c>
      <c r="D124" s="26">
        <v>1</v>
      </c>
      <c r="E124" s="10"/>
      <c r="F124" s="30">
        <f t="shared" si="6"/>
        <v>0</v>
      </c>
      <c r="H124" s="67"/>
    </row>
    <row r="125" spans="1:8" ht="12.75">
      <c r="A125" s="34">
        <f t="shared" si="7"/>
        <v>112</v>
      </c>
      <c r="B125" s="15" t="s">
        <v>123</v>
      </c>
      <c r="C125" s="16" t="s">
        <v>166</v>
      </c>
      <c r="D125" s="26">
        <v>2</v>
      </c>
      <c r="E125" s="10"/>
      <c r="F125" s="30">
        <f t="shared" si="6"/>
        <v>0</v>
      </c>
      <c r="H125" s="67"/>
    </row>
    <row r="126" spans="1:8" ht="12.75">
      <c r="A126" s="34">
        <f t="shared" si="7"/>
        <v>113</v>
      </c>
      <c r="B126" s="15" t="s">
        <v>47</v>
      </c>
      <c r="C126" s="16" t="s">
        <v>166</v>
      </c>
      <c r="D126" s="26">
        <v>4</v>
      </c>
      <c r="E126" s="10"/>
      <c r="F126" s="30">
        <f t="shared" si="6"/>
        <v>0</v>
      </c>
      <c r="H126" s="67"/>
    </row>
    <row r="127" spans="1:8" ht="12.75">
      <c r="A127" s="34">
        <f t="shared" si="7"/>
        <v>114</v>
      </c>
      <c r="B127" s="15" t="s">
        <v>124</v>
      </c>
      <c r="C127" s="16" t="s">
        <v>166</v>
      </c>
      <c r="D127" s="26">
        <v>2</v>
      </c>
      <c r="E127" s="10"/>
      <c r="F127" s="30">
        <f t="shared" si="6"/>
        <v>0</v>
      </c>
      <c r="H127" s="67"/>
    </row>
    <row r="128" spans="1:8" ht="12.75">
      <c r="A128" s="34">
        <f t="shared" si="7"/>
        <v>115</v>
      </c>
      <c r="B128" s="15" t="s">
        <v>125</v>
      </c>
      <c r="C128" s="16" t="s">
        <v>166</v>
      </c>
      <c r="D128" s="26">
        <v>1</v>
      </c>
      <c r="E128" s="10"/>
      <c r="F128" s="30">
        <f t="shared" si="6"/>
        <v>0</v>
      </c>
      <c r="H128" s="67"/>
    </row>
    <row r="129" spans="1:8" ht="12.75">
      <c r="A129" s="34">
        <f t="shared" si="7"/>
        <v>116</v>
      </c>
      <c r="B129" s="15" t="s">
        <v>219</v>
      </c>
      <c r="C129" s="16" t="s">
        <v>166</v>
      </c>
      <c r="D129" s="26">
        <v>23</v>
      </c>
      <c r="E129" s="10"/>
      <c r="F129" s="30">
        <f aca="true" t="shared" si="8" ref="F129:F157">ROUND(D129*E129,2)</f>
        <v>0</v>
      </c>
      <c r="H129" s="67"/>
    </row>
    <row r="130" spans="1:8" ht="12.75">
      <c r="A130" s="34">
        <f t="shared" si="7"/>
        <v>117</v>
      </c>
      <c r="B130" s="15" t="s">
        <v>220</v>
      </c>
      <c r="C130" s="16" t="s">
        <v>166</v>
      </c>
      <c r="D130" s="26">
        <v>10</v>
      </c>
      <c r="E130" s="10"/>
      <c r="F130" s="30">
        <f t="shared" si="8"/>
        <v>0</v>
      </c>
      <c r="H130" s="67"/>
    </row>
    <row r="131" spans="1:8" ht="12.75">
      <c r="A131" s="34">
        <f t="shared" si="7"/>
        <v>118</v>
      </c>
      <c r="B131" s="15" t="s">
        <v>221</v>
      </c>
      <c r="C131" s="16" t="s">
        <v>166</v>
      </c>
      <c r="D131" s="26">
        <v>18</v>
      </c>
      <c r="E131" s="10"/>
      <c r="F131" s="30">
        <f t="shared" si="8"/>
        <v>0</v>
      </c>
      <c r="H131" s="67"/>
    </row>
    <row r="132" spans="1:8" ht="12.75">
      <c r="A132" s="34">
        <f t="shared" si="7"/>
        <v>119</v>
      </c>
      <c r="B132" s="15" t="s">
        <v>222</v>
      </c>
      <c r="C132" s="16" t="s">
        <v>166</v>
      </c>
      <c r="D132" s="26">
        <v>6</v>
      </c>
      <c r="E132" s="10"/>
      <c r="F132" s="30">
        <f t="shared" si="8"/>
        <v>0</v>
      </c>
      <c r="H132" s="67"/>
    </row>
    <row r="133" spans="1:8" ht="12.75">
      <c r="A133" s="34">
        <f t="shared" si="7"/>
        <v>120</v>
      </c>
      <c r="B133" s="15" t="s">
        <v>223</v>
      </c>
      <c r="C133" s="16" t="s">
        <v>166</v>
      </c>
      <c r="D133" s="26">
        <v>7</v>
      </c>
      <c r="E133" s="10"/>
      <c r="F133" s="30">
        <f t="shared" si="8"/>
        <v>0</v>
      </c>
      <c r="H133" s="67"/>
    </row>
    <row r="134" spans="1:8" ht="12.75">
      <c r="A134" s="34">
        <f t="shared" si="7"/>
        <v>121</v>
      </c>
      <c r="B134" s="15" t="s">
        <v>224</v>
      </c>
      <c r="C134" s="16" t="s">
        <v>166</v>
      </c>
      <c r="D134" s="26">
        <v>2</v>
      </c>
      <c r="E134" s="10"/>
      <c r="F134" s="30">
        <f t="shared" si="8"/>
        <v>0</v>
      </c>
      <c r="H134" s="67"/>
    </row>
    <row r="135" spans="1:8" ht="12.75">
      <c r="A135" s="34">
        <f t="shared" si="7"/>
        <v>122</v>
      </c>
      <c r="B135" s="15" t="s">
        <v>225</v>
      </c>
      <c r="C135" s="16" t="s">
        <v>166</v>
      </c>
      <c r="D135" s="26">
        <v>2</v>
      </c>
      <c r="E135" s="10"/>
      <c r="F135" s="30">
        <f t="shared" si="8"/>
        <v>0</v>
      </c>
      <c r="H135" s="67"/>
    </row>
    <row r="136" spans="1:8" ht="12.75">
      <c r="A136" s="34">
        <f t="shared" si="7"/>
        <v>123</v>
      </c>
      <c r="B136" s="15" t="s">
        <v>226</v>
      </c>
      <c r="C136" s="16" t="s">
        <v>156</v>
      </c>
      <c r="D136" s="26">
        <v>2</v>
      </c>
      <c r="E136" s="10"/>
      <c r="F136" s="30">
        <f t="shared" si="8"/>
        <v>0</v>
      </c>
      <c r="H136" s="67"/>
    </row>
    <row r="137" spans="1:8" ht="12.75">
      <c r="A137" s="34">
        <f t="shared" si="7"/>
        <v>124</v>
      </c>
      <c r="B137" s="15" t="s">
        <v>126</v>
      </c>
      <c r="C137" s="16" t="s">
        <v>166</v>
      </c>
      <c r="D137" s="26">
        <v>1</v>
      </c>
      <c r="E137" s="10"/>
      <c r="F137" s="30">
        <f t="shared" si="8"/>
        <v>0</v>
      </c>
      <c r="H137" s="67"/>
    </row>
    <row r="138" spans="1:8" ht="12.75">
      <c r="A138" s="34">
        <f t="shared" si="7"/>
        <v>125</v>
      </c>
      <c r="B138" s="15" t="s">
        <v>48</v>
      </c>
      <c r="C138" s="16" t="s">
        <v>166</v>
      </c>
      <c r="D138" s="26">
        <v>1</v>
      </c>
      <c r="E138" s="10"/>
      <c r="F138" s="30">
        <f t="shared" si="8"/>
        <v>0</v>
      </c>
      <c r="H138" s="67"/>
    </row>
    <row r="139" spans="1:8" ht="12.75">
      <c r="A139" s="34">
        <f t="shared" si="7"/>
        <v>126</v>
      </c>
      <c r="B139" s="15" t="s">
        <v>127</v>
      </c>
      <c r="C139" s="16" t="s">
        <v>166</v>
      </c>
      <c r="D139" s="26">
        <v>2</v>
      </c>
      <c r="E139" s="10"/>
      <c r="F139" s="30">
        <f t="shared" si="8"/>
        <v>0</v>
      </c>
      <c r="H139" s="67"/>
    </row>
    <row r="140" spans="1:8" ht="26.25">
      <c r="A140" s="34">
        <f t="shared" si="7"/>
        <v>127</v>
      </c>
      <c r="B140" s="15" t="s">
        <v>128</v>
      </c>
      <c r="C140" s="16" t="s">
        <v>166</v>
      </c>
      <c r="D140" s="26">
        <v>2</v>
      </c>
      <c r="E140" s="10"/>
      <c r="F140" s="30">
        <f t="shared" si="8"/>
        <v>0</v>
      </c>
      <c r="H140" s="67"/>
    </row>
    <row r="141" spans="1:8" ht="26.25">
      <c r="A141" s="34">
        <f t="shared" si="7"/>
        <v>128</v>
      </c>
      <c r="B141" s="15" t="s">
        <v>129</v>
      </c>
      <c r="C141" s="16" t="s">
        <v>166</v>
      </c>
      <c r="D141" s="26">
        <v>1</v>
      </c>
      <c r="E141" s="10"/>
      <c r="F141" s="30">
        <f t="shared" si="8"/>
        <v>0</v>
      </c>
      <c r="H141" s="67"/>
    </row>
    <row r="142" spans="1:8" ht="12.75">
      <c r="A142" s="34">
        <f t="shared" si="7"/>
        <v>129</v>
      </c>
      <c r="B142" s="15" t="s">
        <v>130</v>
      </c>
      <c r="C142" s="16" t="s">
        <v>166</v>
      </c>
      <c r="D142" s="26">
        <v>2</v>
      </c>
      <c r="E142" s="10"/>
      <c r="F142" s="30">
        <f t="shared" si="8"/>
        <v>0</v>
      </c>
      <c r="H142" s="67"/>
    </row>
    <row r="143" spans="1:8" ht="26.25">
      <c r="A143" s="34">
        <f t="shared" si="7"/>
        <v>130</v>
      </c>
      <c r="B143" s="15" t="s">
        <v>131</v>
      </c>
      <c r="C143" s="16" t="s">
        <v>166</v>
      </c>
      <c r="D143" s="26">
        <v>2</v>
      </c>
      <c r="E143" s="10"/>
      <c r="F143" s="30">
        <f t="shared" si="8"/>
        <v>0</v>
      </c>
      <c r="H143" s="67"/>
    </row>
    <row r="144" spans="1:8" ht="12.75">
      <c r="A144" s="34">
        <f t="shared" si="7"/>
        <v>131</v>
      </c>
      <c r="B144" s="15" t="s">
        <v>93</v>
      </c>
      <c r="C144" s="16" t="s">
        <v>166</v>
      </c>
      <c r="D144" s="26">
        <v>23</v>
      </c>
      <c r="E144" s="10"/>
      <c r="F144" s="30">
        <f t="shared" si="8"/>
        <v>0</v>
      </c>
      <c r="H144" s="67"/>
    </row>
    <row r="145" spans="1:8" ht="12.75">
      <c r="A145" s="34">
        <f t="shared" si="7"/>
        <v>132</v>
      </c>
      <c r="B145" s="15" t="s">
        <v>227</v>
      </c>
      <c r="C145" s="16" t="s">
        <v>166</v>
      </c>
      <c r="D145" s="26">
        <v>10</v>
      </c>
      <c r="E145" s="10"/>
      <c r="F145" s="30">
        <f t="shared" si="8"/>
        <v>0</v>
      </c>
      <c r="H145" s="67"/>
    </row>
    <row r="146" spans="1:8" ht="12.75">
      <c r="A146" s="34">
        <f t="shared" si="7"/>
        <v>133</v>
      </c>
      <c r="B146" s="15" t="s">
        <v>229</v>
      </c>
      <c r="C146" s="16" t="s">
        <v>166</v>
      </c>
      <c r="D146" s="26">
        <v>2</v>
      </c>
      <c r="E146" s="10"/>
      <c r="F146" s="30">
        <f t="shared" si="8"/>
        <v>0</v>
      </c>
      <c r="H146" s="67"/>
    </row>
    <row r="147" spans="1:8" ht="12.75">
      <c r="A147" s="34">
        <f t="shared" si="7"/>
        <v>134</v>
      </c>
      <c r="B147" s="15" t="s">
        <v>49</v>
      </c>
      <c r="C147" s="16" t="s">
        <v>166</v>
      </c>
      <c r="D147" s="26">
        <v>1</v>
      </c>
      <c r="E147" s="10"/>
      <c r="F147" s="30">
        <f t="shared" si="8"/>
        <v>0</v>
      </c>
      <c r="H147" s="67"/>
    </row>
    <row r="148" spans="1:8" ht="12.75">
      <c r="A148" s="34">
        <f t="shared" si="7"/>
        <v>135</v>
      </c>
      <c r="B148" s="15" t="s">
        <v>50</v>
      </c>
      <c r="C148" s="16" t="s">
        <v>166</v>
      </c>
      <c r="D148" s="26">
        <v>5</v>
      </c>
      <c r="E148" s="10"/>
      <c r="F148" s="30">
        <f t="shared" si="8"/>
        <v>0</v>
      </c>
      <c r="H148" s="67"/>
    </row>
    <row r="149" spans="1:8" ht="26.25">
      <c r="A149" s="34">
        <f t="shared" si="7"/>
        <v>136</v>
      </c>
      <c r="B149" s="15" t="s">
        <v>51</v>
      </c>
      <c r="C149" s="16" t="s">
        <v>156</v>
      </c>
      <c r="D149" s="26">
        <v>80</v>
      </c>
      <c r="E149" s="10"/>
      <c r="F149" s="30">
        <f t="shared" si="8"/>
        <v>0</v>
      </c>
      <c r="H149" s="67"/>
    </row>
    <row r="150" spans="1:8" ht="26.25">
      <c r="A150" s="34">
        <f t="shared" si="7"/>
        <v>137</v>
      </c>
      <c r="B150" s="15" t="s">
        <v>52</v>
      </c>
      <c r="C150" s="16" t="s">
        <v>171</v>
      </c>
      <c r="D150" s="26">
        <v>60</v>
      </c>
      <c r="E150" s="10"/>
      <c r="F150" s="30">
        <f t="shared" si="8"/>
        <v>0</v>
      </c>
      <c r="H150" s="67"/>
    </row>
    <row r="151" spans="1:8" ht="26.25">
      <c r="A151" s="34">
        <f t="shared" si="7"/>
        <v>138</v>
      </c>
      <c r="B151" s="15" t="s">
        <v>53</v>
      </c>
      <c r="C151" s="16" t="s">
        <v>171</v>
      </c>
      <c r="D151" s="26">
        <v>150</v>
      </c>
      <c r="E151" s="10"/>
      <c r="F151" s="30">
        <f t="shared" si="8"/>
        <v>0</v>
      </c>
      <c r="H151" s="67"/>
    </row>
    <row r="152" spans="1:8" ht="26.25">
      <c r="A152" s="34">
        <f t="shared" si="7"/>
        <v>139</v>
      </c>
      <c r="B152" s="15" t="s">
        <v>193</v>
      </c>
      <c r="C152" s="16" t="s">
        <v>166</v>
      </c>
      <c r="D152" s="26">
        <v>3</v>
      </c>
      <c r="E152" s="10"/>
      <c r="F152" s="30">
        <f t="shared" si="8"/>
        <v>0</v>
      </c>
      <c r="H152" s="67"/>
    </row>
    <row r="153" spans="1:8" ht="12.75">
      <c r="A153" s="34">
        <f t="shared" si="7"/>
        <v>140</v>
      </c>
      <c r="B153" s="15" t="s">
        <v>54</v>
      </c>
      <c r="C153" s="16" t="s">
        <v>157</v>
      </c>
      <c r="D153" s="26">
        <v>8</v>
      </c>
      <c r="E153" s="10"/>
      <c r="F153" s="30">
        <f t="shared" si="8"/>
        <v>0</v>
      </c>
      <c r="H153" s="67"/>
    </row>
    <row r="154" spans="1:8" ht="12.75">
      <c r="A154" s="34">
        <f t="shared" si="7"/>
        <v>141</v>
      </c>
      <c r="B154" s="15" t="s">
        <v>132</v>
      </c>
      <c r="C154" s="16" t="s">
        <v>157</v>
      </c>
      <c r="D154" s="26">
        <v>10</v>
      </c>
      <c r="E154" s="10"/>
      <c r="F154" s="30">
        <f t="shared" si="8"/>
        <v>0</v>
      </c>
      <c r="H154" s="67"/>
    </row>
    <row r="155" spans="1:8" ht="26.25">
      <c r="A155" s="34">
        <f t="shared" si="7"/>
        <v>142</v>
      </c>
      <c r="B155" s="15" t="s">
        <v>55</v>
      </c>
      <c r="C155" s="16" t="s">
        <v>56</v>
      </c>
      <c r="D155" s="26">
        <v>0.42</v>
      </c>
      <c r="E155" s="10"/>
      <c r="F155" s="30">
        <f t="shared" si="8"/>
        <v>0</v>
      </c>
      <c r="H155" s="67"/>
    </row>
    <row r="156" spans="1:8" ht="26.25">
      <c r="A156" s="34">
        <f t="shared" si="7"/>
        <v>143</v>
      </c>
      <c r="B156" s="15" t="s">
        <v>57</v>
      </c>
      <c r="C156" s="16" t="s">
        <v>56</v>
      </c>
      <c r="D156" s="26">
        <v>0.42</v>
      </c>
      <c r="E156" s="10"/>
      <c r="F156" s="30">
        <f t="shared" si="8"/>
        <v>0</v>
      </c>
      <c r="H156" s="67"/>
    </row>
    <row r="157" spans="1:8" ht="26.25">
      <c r="A157" s="34">
        <f t="shared" si="7"/>
        <v>144</v>
      </c>
      <c r="B157" s="15" t="s">
        <v>58</v>
      </c>
      <c r="C157" s="16" t="s">
        <v>56</v>
      </c>
      <c r="D157" s="26">
        <v>0.42</v>
      </c>
      <c r="E157" s="10"/>
      <c r="F157" s="30">
        <f t="shared" si="8"/>
        <v>0</v>
      </c>
      <c r="H157" s="67"/>
    </row>
    <row r="158" spans="1:9" s="3" customFormat="1" ht="12.75">
      <c r="A158" s="34"/>
      <c r="B158" s="15"/>
      <c r="C158" s="20"/>
      <c r="D158" s="27"/>
      <c r="E158" s="19"/>
      <c r="F158" s="31">
        <f>SUM(F97:F157)</f>
        <v>0</v>
      </c>
      <c r="H158" s="67"/>
      <c r="I158" s="1"/>
    </row>
    <row r="159" spans="1:9" s="3" customFormat="1" ht="26.25">
      <c r="A159" s="34"/>
      <c r="B159" s="14" t="s">
        <v>133</v>
      </c>
      <c r="C159" s="20"/>
      <c r="D159" s="27"/>
      <c r="E159" s="11"/>
      <c r="F159" s="29"/>
      <c r="H159" s="67"/>
      <c r="I159" s="1"/>
    </row>
    <row r="160" spans="1:9" s="3" customFormat="1" ht="12.75">
      <c r="A160" s="34"/>
      <c r="B160" s="14" t="s">
        <v>134</v>
      </c>
      <c r="C160" s="20"/>
      <c r="D160" s="27"/>
      <c r="E160" s="11"/>
      <c r="F160" s="29"/>
      <c r="H160" s="67"/>
      <c r="I160" s="1"/>
    </row>
    <row r="161" spans="1:8" ht="12.75">
      <c r="A161" s="34">
        <f>+A157+1</f>
        <v>145</v>
      </c>
      <c r="B161" s="15" t="s">
        <v>231</v>
      </c>
      <c r="C161" s="16" t="s">
        <v>166</v>
      </c>
      <c r="D161" s="26">
        <v>1</v>
      </c>
      <c r="E161" s="10"/>
      <c r="F161" s="30">
        <f aca="true" t="shared" si="9" ref="F161:F182">ROUND(D161*E161,2)</f>
        <v>0</v>
      </c>
      <c r="H161" s="67"/>
    </row>
    <row r="162" spans="1:8" ht="12.75">
      <c r="A162" s="34">
        <f>+A161+1</f>
        <v>146</v>
      </c>
      <c r="B162" s="15" t="s">
        <v>59</v>
      </c>
      <c r="C162" s="16" t="s">
        <v>166</v>
      </c>
      <c r="D162" s="26">
        <v>1</v>
      </c>
      <c r="E162" s="10"/>
      <c r="F162" s="30">
        <f t="shared" si="9"/>
        <v>0</v>
      </c>
      <c r="H162" s="67"/>
    </row>
    <row r="163" spans="1:8" ht="12.75">
      <c r="A163" s="34">
        <f aca="true" t="shared" si="10" ref="A163:A182">+A162+1</f>
        <v>147</v>
      </c>
      <c r="B163" s="15" t="s">
        <v>60</v>
      </c>
      <c r="C163" s="16" t="s">
        <v>166</v>
      </c>
      <c r="D163" s="26">
        <v>32</v>
      </c>
      <c r="E163" s="10"/>
      <c r="F163" s="30">
        <f t="shared" si="9"/>
        <v>0</v>
      </c>
      <c r="H163" s="67"/>
    </row>
    <row r="164" spans="1:8" ht="12.75">
      <c r="A164" s="34">
        <f t="shared" si="10"/>
        <v>148</v>
      </c>
      <c r="B164" s="15" t="s">
        <v>61</v>
      </c>
      <c r="C164" s="16" t="s">
        <v>166</v>
      </c>
      <c r="D164" s="26">
        <v>20</v>
      </c>
      <c r="E164" s="10"/>
      <c r="F164" s="30">
        <f t="shared" si="9"/>
        <v>0</v>
      </c>
      <c r="H164" s="67"/>
    </row>
    <row r="165" spans="1:8" ht="12.75">
      <c r="A165" s="34">
        <f t="shared" si="10"/>
        <v>149</v>
      </c>
      <c r="B165" s="15" t="s">
        <v>232</v>
      </c>
      <c r="C165" s="16" t="s">
        <v>166</v>
      </c>
      <c r="D165" s="26">
        <v>2</v>
      </c>
      <c r="E165" s="10"/>
      <c r="F165" s="30">
        <f t="shared" si="9"/>
        <v>0</v>
      </c>
      <c r="H165" s="67"/>
    </row>
    <row r="166" spans="1:8" ht="12.75">
      <c r="A166" s="34">
        <f t="shared" si="10"/>
        <v>150</v>
      </c>
      <c r="B166" s="15" t="s">
        <v>233</v>
      </c>
      <c r="C166" s="16" t="s">
        <v>166</v>
      </c>
      <c r="D166" s="26">
        <v>1</v>
      </c>
      <c r="E166" s="10"/>
      <c r="F166" s="30">
        <f t="shared" si="9"/>
        <v>0</v>
      </c>
      <c r="H166" s="67"/>
    </row>
    <row r="167" spans="1:8" ht="12.75">
      <c r="A167" s="34">
        <f t="shared" si="10"/>
        <v>151</v>
      </c>
      <c r="B167" s="15" t="s">
        <v>234</v>
      </c>
      <c r="C167" s="16" t="s">
        <v>166</v>
      </c>
      <c r="D167" s="26">
        <v>1</v>
      </c>
      <c r="E167" s="10"/>
      <c r="F167" s="30">
        <f t="shared" si="9"/>
        <v>0</v>
      </c>
      <c r="H167" s="67"/>
    </row>
    <row r="168" spans="1:8" ht="12.75">
      <c r="A168" s="34">
        <f t="shared" si="10"/>
        <v>152</v>
      </c>
      <c r="B168" s="15" t="s">
        <v>62</v>
      </c>
      <c r="C168" s="16" t="s">
        <v>166</v>
      </c>
      <c r="D168" s="26">
        <v>4</v>
      </c>
      <c r="E168" s="10"/>
      <c r="F168" s="30">
        <f t="shared" si="9"/>
        <v>0</v>
      </c>
      <c r="H168" s="67"/>
    </row>
    <row r="169" spans="1:8" ht="12.75">
      <c r="A169" s="34">
        <f t="shared" si="10"/>
        <v>153</v>
      </c>
      <c r="B169" s="15" t="s">
        <v>197</v>
      </c>
      <c r="C169" s="16" t="s">
        <v>166</v>
      </c>
      <c r="D169" s="26">
        <v>4</v>
      </c>
      <c r="E169" s="10"/>
      <c r="F169" s="30">
        <f t="shared" si="9"/>
        <v>0</v>
      </c>
      <c r="H169" s="67"/>
    </row>
    <row r="170" spans="1:8" ht="26.25">
      <c r="A170" s="34">
        <f t="shared" si="10"/>
        <v>154</v>
      </c>
      <c r="B170" s="15" t="s">
        <v>135</v>
      </c>
      <c r="C170" s="16" t="s">
        <v>166</v>
      </c>
      <c r="D170" s="26">
        <v>4</v>
      </c>
      <c r="E170" s="10"/>
      <c r="F170" s="30">
        <f t="shared" si="9"/>
        <v>0</v>
      </c>
      <c r="H170" s="67"/>
    </row>
    <row r="171" spans="1:8" ht="26.25">
      <c r="A171" s="34">
        <f t="shared" si="10"/>
        <v>155</v>
      </c>
      <c r="B171" s="15" t="s">
        <v>136</v>
      </c>
      <c r="C171" s="16" t="s">
        <v>166</v>
      </c>
      <c r="D171" s="26">
        <v>1</v>
      </c>
      <c r="E171" s="10"/>
      <c r="F171" s="30">
        <f t="shared" si="9"/>
        <v>0</v>
      </c>
      <c r="H171" s="67"/>
    </row>
    <row r="172" spans="1:8" ht="26.25">
      <c r="A172" s="34">
        <f t="shared" si="10"/>
        <v>156</v>
      </c>
      <c r="B172" s="15" t="s">
        <v>198</v>
      </c>
      <c r="C172" s="16" t="s">
        <v>166</v>
      </c>
      <c r="D172" s="26">
        <v>1</v>
      </c>
      <c r="E172" s="10"/>
      <c r="F172" s="30">
        <f t="shared" si="9"/>
        <v>0</v>
      </c>
      <c r="H172" s="67"/>
    </row>
    <row r="173" spans="1:8" ht="26.25">
      <c r="A173" s="34">
        <f t="shared" si="10"/>
        <v>157</v>
      </c>
      <c r="B173" s="15" t="s">
        <v>199</v>
      </c>
      <c r="C173" s="16" t="s">
        <v>166</v>
      </c>
      <c r="D173" s="26">
        <v>1</v>
      </c>
      <c r="E173" s="10"/>
      <c r="F173" s="30">
        <f t="shared" si="9"/>
        <v>0</v>
      </c>
      <c r="H173" s="67"/>
    </row>
    <row r="174" spans="1:8" ht="12.75">
      <c r="A174" s="34">
        <f t="shared" si="10"/>
        <v>158</v>
      </c>
      <c r="B174" s="15" t="s">
        <v>200</v>
      </c>
      <c r="C174" s="16" t="s">
        <v>166</v>
      </c>
      <c r="D174" s="26">
        <v>2</v>
      </c>
      <c r="E174" s="10"/>
      <c r="F174" s="30">
        <f t="shared" si="9"/>
        <v>0</v>
      </c>
      <c r="H174" s="67"/>
    </row>
    <row r="175" spans="1:8" ht="12.75">
      <c r="A175" s="34">
        <f t="shared" si="10"/>
        <v>159</v>
      </c>
      <c r="B175" s="15" t="s">
        <v>201</v>
      </c>
      <c r="C175" s="16" t="s">
        <v>156</v>
      </c>
      <c r="D175" s="26">
        <v>15</v>
      </c>
      <c r="E175" s="10"/>
      <c r="F175" s="30">
        <f t="shared" si="9"/>
        <v>0</v>
      </c>
      <c r="H175" s="67"/>
    </row>
    <row r="176" spans="1:8" ht="26.25">
      <c r="A176" s="34">
        <f t="shared" si="10"/>
        <v>160</v>
      </c>
      <c r="B176" s="15" t="s">
        <v>202</v>
      </c>
      <c r="C176" s="16" t="s">
        <v>156</v>
      </c>
      <c r="D176" s="26">
        <v>15</v>
      </c>
      <c r="E176" s="10"/>
      <c r="F176" s="30">
        <f t="shared" si="9"/>
        <v>0</v>
      </c>
      <c r="H176" s="67"/>
    </row>
    <row r="177" spans="1:8" ht="12.75">
      <c r="A177" s="34">
        <f t="shared" si="10"/>
        <v>161</v>
      </c>
      <c r="B177" s="15" t="s">
        <v>203</v>
      </c>
      <c r="C177" s="16" t="s">
        <v>156</v>
      </c>
      <c r="D177" s="26">
        <v>12</v>
      </c>
      <c r="E177" s="10"/>
      <c r="F177" s="30">
        <f t="shared" si="9"/>
        <v>0</v>
      </c>
      <c r="H177" s="67"/>
    </row>
    <row r="178" spans="1:8" ht="12.75">
      <c r="A178" s="34">
        <f t="shared" si="10"/>
        <v>162</v>
      </c>
      <c r="B178" s="15" t="s">
        <v>63</v>
      </c>
      <c r="C178" s="16" t="s">
        <v>156</v>
      </c>
      <c r="D178" s="26">
        <v>12</v>
      </c>
      <c r="E178" s="10"/>
      <c r="F178" s="30">
        <f t="shared" si="9"/>
        <v>0</v>
      </c>
      <c r="H178" s="67"/>
    </row>
    <row r="179" spans="1:8" ht="26.25">
      <c r="A179" s="34">
        <f t="shared" si="10"/>
        <v>163</v>
      </c>
      <c r="B179" s="15" t="s">
        <v>64</v>
      </c>
      <c r="C179" s="16" t="s">
        <v>156</v>
      </c>
      <c r="D179" s="26">
        <v>12</v>
      </c>
      <c r="E179" s="10"/>
      <c r="F179" s="30">
        <f t="shared" si="9"/>
        <v>0</v>
      </c>
      <c r="H179" s="67"/>
    </row>
    <row r="180" spans="1:8" ht="12.75">
      <c r="A180" s="34">
        <f t="shared" si="10"/>
        <v>164</v>
      </c>
      <c r="B180" s="15" t="s">
        <v>204</v>
      </c>
      <c r="C180" s="16" t="s">
        <v>166</v>
      </c>
      <c r="D180" s="26">
        <v>1</v>
      </c>
      <c r="E180" s="10"/>
      <c r="F180" s="30">
        <f t="shared" si="9"/>
        <v>0</v>
      </c>
      <c r="H180" s="67"/>
    </row>
    <row r="181" spans="1:8" ht="12.75">
      <c r="A181" s="34">
        <f t="shared" si="10"/>
        <v>165</v>
      </c>
      <c r="B181" s="15" t="s">
        <v>235</v>
      </c>
      <c r="C181" s="16" t="s">
        <v>166</v>
      </c>
      <c r="D181" s="26">
        <v>2</v>
      </c>
      <c r="E181" s="10"/>
      <c r="F181" s="30">
        <f t="shared" si="9"/>
        <v>0</v>
      </c>
      <c r="H181" s="67"/>
    </row>
    <row r="182" spans="1:8" ht="12.75">
      <c r="A182" s="34">
        <f t="shared" si="10"/>
        <v>166</v>
      </c>
      <c r="B182" s="15" t="s">
        <v>205</v>
      </c>
      <c r="C182" s="16" t="s">
        <v>166</v>
      </c>
      <c r="D182" s="26">
        <v>11</v>
      </c>
      <c r="E182" s="10"/>
      <c r="F182" s="30">
        <f t="shared" si="9"/>
        <v>0</v>
      </c>
      <c r="H182" s="67"/>
    </row>
    <row r="183" spans="1:9" s="3" customFormat="1" ht="12.75">
      <c r="A183" s="34"/>
      <c r="B183" s="15"/>
      <c r="C183" s="20"/>
      <c r="D183" s="27"/>
      <c r="E183" s="19"/>
      <c r="F183" s="31">
        <f>SUM(F161:F182)</f>
        <v>0</v>
      </c>
      <c r="H183" s="67"/>
      <c r="I183" s="1"/>
    </row>
    <row r="184" spans="1:9" s="3" customFormat="1" ht="13.5">
      <c r="A184" s="34"/>
      <c r="B184" s="15"/>
      <c r="C184" s="20"/>
      <c r="D184" s="27"/>
      <c r="E184" s="45" t="s">
        <v>240</v>
      </c>
      <c r="F184" s="68">
        <f>F95+F158+F183</f>
        <v>0</v>
      </c>
      <c r="H184" s="67"/>
      <c r="I184" s="1"/>
    </row>
    <row r="185" spans="1:8" ht="26.25">
      <c r="A185" s="33"/>
      <c r="B185" s="5" t="s">
        <v>137</v>
      </c>
      <c r="C185" s="4"/>
      <c r="D185" s="25"/>
      <c r="E185" s="11"/>
      <c r="F185" s="29"/>
      <c r="H185" s="67"/>
    </row>
    <row r="186" spans="1:8" ht="29.25" customHeight="1">
      <c r="A186" s="34">
        <f>+A182+1</f>
        <v>167</v>
      </c>
      <c r="B186" s="15" t="s">
        <v>212</v>
      </c>
      <c r="C186" s="16" t="s">
        <v>155</v>
      </c>
      <c r="D186" s="26">
        <v>419</v>
      </c>
      <c r="E186" s="13"/>
      <c r="F186" s="30">
        <f aca="true" t="shared" si="11" ref="F186:F202">ROUND(D186*E186,2)</f>
        <v>0</v>
      </c>
      <c r="H186" s="67"/>
    </row>
    <row r="187" spans="1:8" ht="26.25">
      <c r="A187" s="34">
        <f>+A186+1</f>
        <v>168</v>
      </c>
      <c r="B187" s="15" t="s">
        <v>138</v>
      </c>
      <c r="C187" s="16" t="s">
        <v>155</v>
      </c>
      <c r="D187" s="26">
        <v>777</v>
      </c>
      <c r="E187" s="13"/>
      <c r="F187" s="30">
        <f t="shared" si="11"/>
        <v>0</v>
      </c>
      <c r="H187" s="67"/>
    </row>
    <row r="188" spans="1:8" ht="26.25">
      <c r="A188" s="34">
        <f aca="true" t="shared" si="12" ref="A188:A202">+A187+1</f>
        <v>169</v>
      </c>
      <c r="B188" s="15" t="s">
        <v>83</v>
      </c>
      <c r="C188" s="16" t="s">
        <v>155</v>
      </c>
      <c r="D188" s="26">
        <v>20</v>
      </c>
      <c r="E188" s="13"/>
      <c r="F188" s="30">
        <f t="shared" si="11"/>
        <v>0</v>
      </c>
      <c r="H188" s="67"/>
    </row>
    <row r="189" spans="1:8" ht="26.25">
      <c r="A189" s="34">
        <f t="shared" si="12"/>
        <v>170</v>
      </c>
      <c r="B189" s="15" t="s">
        <v>177</v>
      </c>
      <c r="C189" s="16" t="s">
        <v>157</v>
      </c>
      <c r="D189" s="26">
        <v>640</v>
      </c>
      <c r="E189" s="13"/>
      <c r="F189" s="30">
        <f t="shared" si="11"/>
        <v>0</v>
      </c>
      <c r="H189" s="67"/>
    </row>
    <row r="190" spans="1:8" ht="26.25">
      <c r="A190" s="34">
        <f t="shared" si="12"/>
        <v>171</v>
      </c>
      <c r="B190" s="15" t="s">
        <v>139</v>
      </c>
      <c r="C190" s="16" t="s">
        <v>157</v>
      </c>
      <c r="D190" s="26">
        <v>2267</v>
      </c>
      <c r="E190" s="13"/>
      <c r="F190" s="30">
        <f t="shared" si="11"/>
        <v>0</v>
      </c>
      <c r="H190" s="67"/>
    </row>
    <row r="191" spans="1:8" ht="26.25">
      <c r="A191" s="34">
        <f t="shared" si="12"/>
        <v>172</v>
      </c>
      <c r="B191" s="15" t="s">
        <v>178</v>
      </c>
      <c r="C191" s="16" t="s">
        <v>155</v>
      </c>
      <c r="D191" s="26">
        <v>1003</v>
      </c>
      <c r="E191" s="13"/>
      <c r="F191" s="30">
        <f t="shared" si="11"/>
        <v>0</v>
      </c>
      <c r="H191" s="67"/>
    </row>
    <row r="192" spans="1:8" ht="26.25">
      <c r="A192" s="34">
        <f t="shared" si="12"/>
        <v>173</v>
      </c>
      <c r="B192" s="15" t="s">
        <v>173</v>
      </c>
      <c r="C192" s="16" t="s">
        <v>155</v>
      </c>
      <c r="D192" s="26">
        <v>97</v>
      </c>
      <c r="E192" s="13"/>
      <c r="F192" s="30">
        <f t="shared" si="11"/>
        <v>0</v>
      </c>
      <c r="H192" s="67"/>
    </row>
    <row r="193" spans="1:8" ht="26.25">
      <c r="A193" s="34">
        <f t="shared" si="12"/>
        <v>174</v>
      </c>
      <c r="B193" s="15" t="s">
        <v>140</v>
      </c>
      <c r="C193" s="16" t="s">
        <v>156</v>
      </c>
      <c r="D193" s="26">
        <v>1620</v>
      </c>
      <c r="E193" s="13"/>
      <c r="F193" s="30">
        <f t="shared" si="11"/>
        <v>0</v>
      </c>
      <c r="H193" s="67"/>
    </row>
    <row r="194" spans="1:8" ht="12.75">
      <c r="A194" s="34">
        <f t="shared" si="12"/>
        <v>175</v>
      </c>
      <c r="B194" s="15" t="s">
        <v>174</v>
      </c>
      <c r="C194" s="16" t="s">
        <v>155</v>
      </c>
      <c r="D194" s="26">
        <v>194</v>
      </c>
      <c r="E194" s="13"/>
      <c r="F194" s="30">
        <f t="shared" si="11"/>
        <v>0</v>
      </c>
      <c r="H194" s="67"/>
    </row>
    <row r="195" spans="1:8" ht="26.25">
      <c r="A195" s="34">
        <f t="shared" si="12"/>
        <v>176</v>
      </c>
      <c r="B195" s="15" t="s">
        <v>4</v>
      </c>
      <c r="C195" s="16" t="s">
        <v>156</v>
      </c>
      <c r="D195" s="26">
        <v>1620</v>
      </c>
      <c r="E195" s="13"/>
      <c r="F195" s="30">
        <f t="shared" si="11"/>
        <v>0</v>
      </c>
      <c r="H195" s="67"/>
    </row>
    <row r="196" spans="1:8" ht="26.25">
      <c r="A196" s="34">
        <f t="shared" si="12"/>
        <v>177</v>
      </c>
      <c r="B196" s="15" t="s">
        <v>175</v>
      </c>
      <c r="C196" s="16" t="s">
        <v>155</v>
      </c>
      <c r="D196" s="26">
        <v>419</v>
      </c>
      <c r="E196" s="13"/>
      <c r="F196" s="30">
        <f t="shared" si="11"/>
        <v>0</v>
      </c>
      <c r="H196" s="67"/>
    </row>
    <row r="197" spans="1:8" ht="26.25">
      <c r="A197" s="34">
        <f t="shared" si="12"/>
        <v>178</v>
      </c>
      <c r="B197" s="15" t="s">
        <v>179</v>
      </c>
      <c r="C197" s="16" t="s">
        <v>157</v>
      </c>
      <c r="D197" s="26">
        <v>2267</v>
      </c>
      <c r="E197" s="13"/>
      <c r="F197" s="30">
        <f t="shared" si="11"/>
        <v>0</v>
      </c>
      <c r="H197" s="67"/>
    </row>
    <row r="198" spans="1:8" ht="26.25">
      <c r="A198" s="34">
        <f t="shared" si="12"/>
        <v>179</v>
      </c>
      <c r="B198" s="15" t="s">
        <v>180</v>
      </c>
      <c r="C198" s="16" t="s">
        <v>157</v>
      </c>
      <c r="D198" s="26">
        <v>640</v>
      </c>
      <c r="E198" s="13"/>
      <c r="F198" s="30">
        <f t="shared" si="11"/>
        <v>0</v>
      </c>
      <c r="H198" s="67"/>
    </row>
    <row r="199" spans="1:8" ht="26.25">
      <c r="A199" s="34">
        <f t="shared" si="12"/>
        <v>180</v>
      </c>
      <c r="B199" s="15" t="s">
        <v>181</v>
      </c>
      <c r="C199" s="16" t="s">
        <v>155</v>
      </c>
      <c r="D199" s="26">
        <v>1052</v>
      </c>
      <c r="E199" s="13"/>
      <c r="F199" s="30">
        <f t="shared" si="11"/>
        <v>0</v>
      </c>
      <c r="H199" s="67"/>
    </row>
    <row r="200" spans="1:8" ht="26.25">
      <c r="A200" s="34">
        <f t="shared" si="12"/>
        <v>181</v>
      </c>
      <c r="B200" s="15" t="s">
        <v>213</v>
      </c>
      <c r="C200" s="16" t="s">
        <v>156</v>
      </c>
      <c r="D200" s="26">
        <v>1620</v>
      </c>
      <c r="E200" s="13"/>
      <c r="F200" s="30">
        <f t="shared" si="11"/>
        <v>0</v>
      </c>
      <c r="H200" s="67"/>
    </row>
    <row r="201" spans="1:8" ht="12.75">
      <c r="A201" s="34">
        <f t="shared" si="12"/>
        <v>182</v>
      </c>
      <c r="B201" s="15" t="s">
        <v>214</v>
      </c>
      <c r="C201" s="16" t="s">
        <v>176</v>
      </c>
      <c r="D201" s="26">
        <v>16.2</v>
      </c>
      <c r="E201" s="13"/>
      <c r="F201" s="30">
        <f t="shared" si="11"/>
        <v>0</v>
      </c>
      <c r="H201" s="67"/>
    </row>
    <row r="202" spans="1:8" ht="26.25">
      <c r="A202" s="34">
        <f t="shared" si="12"/>
        <v>183</v>
      </c>
      <c r="B202" s="15" t="s">
        <v>195</v>
      </c>
      <c r="C202" s="16" t="s">
        <v>157</v>
      </c>
      <c r="D202" s="26">
        <v>110</v>
      </c>
      <c r="E202" s="13"/>
      <c r="F202" s="30">
        <f t="shared" si="11"/>
        <v>0</v>
      </c>
      <c r="H202" s="67"/>
    </row>
    <row r="203" spans="1:8" ht="13.5">
      <c r="A203" s="33"/>
      <c r="B203" s="7"/>
      <c r="C203" s="4"/>
      <c r="D203" s="25"/>
      <c r="E203" s="45" t="s">
        <v>240</v>
      </c>
      <c r="F203" s="68">
        <f>SUM(F186:F202)</f>
        <v>0</v>
      </c>
      <c r="H203" s="67"/>
    </row>
    <row r="204" spans="1:9" s="3" customFormat="1" ht="12.75">
      <c r="A204" s="34"/>
      <c r="B204" s="14" t="s">
        <v>141</v>
      </c>
      <c r="C204" s="20"/>
      <c r="D204" s="27"/>
      <c r="E204" s="11"/>
      <c r="F204" s="29"/>
      <c r="H204" s="67"/>
      <c r="I204" s="1"/>
    </row>
    <row r="205" spans="1:8" ht="12.75">
      <c r="A205" s="34">
        <f>+A202+1</f>
        <v>184</v>
      </c>
      <c r="B205" s="15" t="s">
        <v>17</v>
      </c>
      <c r="C205" s="16" t="s">
        <v>155</v>
      </c>
      <c r="D205" s="26">
        <v>8</v>
      </c>
      <c r="E205" s="10"/>
      <c r="F205" s="30">
        <f aca="true" t="shared" si="13" ref="F205:F241">ROUND(D205*E205,2)</f>
        <v>0</v>
      </c>
      <c r="H205" s="67"/>
    </row>
    <row r="206" spans="1:8" ht="26.25">
      <c r="A206" s="34">
        <f>+A205+1</f>
        <v>185</v>
      </c>
      <c r="B206" s="15" t="s">
        <v>65</v>
      </c>
      <c r="C206" s="16" t="s">
        <v>155</v>
      </c>
      <c r="D206" s="26">
        <v>60</v>
      </c>
      <c r="E206" s="10"/>
      <c r="F206" s="30">
        <f t="shared" si="13"/>
        <v>0</v>
      </c>
      <c r="H206" s="67"/>
    </row>
    <row r="207" spans="1:8" ht="26.25">
      <c r="A207" s="34">
        <f aca="true" t="shared" si="14" ref="A207:A241">+A206+1</f>
        <v>186</v>
      </c>
      <c r="B207" s="15" t="s">
        <v>99</v>
      </c>
      <c r="C207" s="16" t="s">
        <v>155</v>
      </c>
      <c r="D207" s="26">
        <v>14.5</v>
      </c>
      <c r="E207" s="10"/>
      <c r="F207" s="30">
        <f t="shared" si="13"/>
        <v>0</v>
      </c>
      <c r="H207" s="67"/>
    </row>
    <row r="208" spans="1:8" ht="26.25">
      <c r="A208" s="34">
        <f t="shared" si="14"/>
        <v>187</v>
      </c>
      <c r="B208" s="15" t="s">
        <v>19</v>
      </c>
      <c r="C208" s="16" t="s">
        <v>155</v>
      </c>
      <c r="D208" s="26">
        <v>49.5</v>
      </c>
      <c r="E208" s="10"/>
      <c r="F208" s="30">
        <f t="shared" si="13"/>
        <v>0</v>
      </c>
      <c r="H208" s="67"/>
    </row>
    <row r="209" spans="1:8" ht="12.75">
      <c r="A209" s="34">
        <f t="shared" si="14"/>
        <v>188</v>
      </c>
      <c r="B209" s="15" t="s">
        <v>100</v>
      </c>
      <c r="C209" s="16" t="s">
        <v>155</v>
      </c>
      <c r="D209" s="26">
        <v>198</v>
      </c>
      <c r="E209" s="10"/>
      <c r="F209" s="30">
        <f t="shared" si="13"/>
        <v>0</v>
      </c>
      <c r="H209" s="67"/>
    </row>
    <row r="210" spans="1:8" ht="26.25">
      <c r="A210" s="34">
        <f t="shared" si="14"/>
        <v>189</v>
      </c>
      <c r="B210" s="15" t="s">
        <v>182</v>
      </c>
      <c r="C210" s="16" t="s">
        <v>155</v>
      </c>
      <c r="D210" s="26">
        <v>247.5</v>
      </c>
      <c r="E210" s="10"/>
      <c r="F210" s="30">
        <f t="shared" si="13"/>
        <v>0</v>
      </c>
      <c r="H210" s="67"/>
    </row>
    <row r="211" spans="1:8" ht="12.75">
      <c r="A211" s="34">
        <f t="shared" si="14"/>
        <v>190</v>
      </c>
      <c r="B211" s="15" t="s">
        <v>66</v>
      </c>
      <c r="C211" s="16" t="s">
        <v>155</v>
      </c>
      <c r="D211" s="26">
        <v>82.5</v>
      </c>
      <c r="E211" s="10"/>
      <c r="F211" s="30">
        <f t="shared" si="13"/>
        <v>0</v>
      </c>
      <c r="H211" s="67"/>
    </row>
    <row r="212" spans="1:8" ht="26.25">
      <c r="A212" s="34">
        <f t="shared" si="14"/>
        <v>191</v>
      </c>
      <c r="B212" s="15" t="s">
        <v>22</v>
      </c>
      <c r="C212" s="16" t="s">
        <v>155</v>
      </c>
      <c r="D212" s="26">
        <v>274.5</v>
      </c>
      <c r="E212" s="10"/>
      <c r="F212" s="30">
        <f t="shared" si="13"/>
        <v>0</v>
      </c>
      <c r="H212" s="67"/>
    </row>
    <row r="213" spans="1:8" ht="26.25">
      <c r="A213" s="34">
        <f t="shared" si="14"/>
        <v>192</v>
      </c>
      <c r="B213" s="15" t="s">
        <v>195</v>
      </c>
      <c r="C213" s="16" t="s">
        <v>157</v>
      </c>
      <c r="D213" s="26">
        <v>90</v>
      </c>
      <c r="E213" s="10"/>
      <c r="F213" s="30">
        <f t="shared" si="13"/>
        <v>0</v>
      </c>
      <c r="H213" s="67"/>
    </row>
    <row r="214" spans="1:8" ht="26.25">
      <c r="A214" s="34">
        <f t="shared" si="14"/>
        <v>193</v>
      </c>
      <c r="B214" s="15" t="s">
        <v>67</v>
      </c>
      <c r="C214" s="16" t="s">
        <v>155</v>
      </c>
      <c r="D214" s="26">
        <v>82.5</v>
      </c>
      <c r="E214" s="10"/>
      <c r="F214" s="30">
        <f t="shared" si="13"/>
        <v>0</v>
      </c>
      <c r="H214" s="67"/>
    </row>
    <row r="215" spans="1:8" ht="26.25">
      <c r="A215" s="34">
        <f t="shared" si="14"/>
        <v>194</v>
      </c>
      <c r="B215" s="15" t="s">
        <v>101</v>
      </c>
      <c r="C215" s="16" t="s">
        <v>155</v>
      </c>
      <c r="D215" s="26">
        <v>4</v>
      </c>
      <c r="E215" s="10"/>
      <c r="F215" s="30">
        <f t="shared" si="13"/>
        <v>0</v>
      </c>
      <c r="H215" s="67"/>
    </row>
    <row r="216" spans="1:8" ht="26.25">
      <c r="A216" s="34">
        <f t="shared" si="14"/>
        <v>195</v>
      </c>
      <c r="B216" s="15" t="s">
        <v>25</v>
      </c>
      <c r="C216" s="16" t="s">
        <v>157</v>
      </c>
      <c r="D216" s="26">
        <v>9.9</v>
      </c>
      <c r="E216" s="10"/>
      <c r="F216" s="30">
        <f t="shared" si="13"/>
        <v>0</v>
      </c>
      <c r="H216" s="67"/>
    </row>
    <row r="217" spans="1:8" ht="12.75">
      <c r="A217" s="34">
        <f t="shared" si="14"/>
        <v>196</v>
      </c>
      <c r="B217" s="15" t="s">
        <v>26</v>
      </c>
      <c r="C217" s="16" t="s">
        <v>157</v>
      </c>
      <c r="D217" s="26">
        <v>282.4</v>
      </c>
      <c r="E217" s="10"/>
      <c r="F217" s="30">
        <f t="shared" si="13"/>
        <v>0</v>
      </c>
      <c r="H217" s="67"/>
    </row>
    <row r="218" spans="1:8" ht="26.25">
      <c r="A218" s="34">
        <f t="shared" si="14"/>
        <v>197</v>
      </c>
      <c r="B218" s="15" t="s">
        <v>102</v>
      </c>
      <c r="C218" s="16" t="s">
        <v>157</v>
      </c>
      <c r="D218" s="26">
        <v>79.2</v>
      </c>
      <c r="E218" s="10"/>
      <c r="F218" s="30">
        <f t="shared" si="13"/>
        <v>0</v>
      </c>
      <c r="H218" s="67"/>
    </row>
    <row r="219" spans="1:8" ht="26.25">
      <c r="A219" s="34">
        <f t="shared" si="14"/>
        <v>198</v>
      </c>
      <c r="B219" s="15" t="s">
        <v>142</v>
      </c>
      <c r="C219" s="16" t="s">
        <v>157</v>
      </c>
      <c r="D219" s="26">
        <v>18.13</v>
      </c>
      <c r="E219" s="10"/>
      <c r="F219" s="30">
        <f t="shared" si="13"/>
        <v>0</v>
      </c>
      <c r="H219" s="67"/>
    </row>
    <row r="220" spans="1:8" ht="12.75">
      <c r="A220" s="34">
        <f t="shared" si="14"/>
        <v>199</v>
      </c>
      <c r="B220" s="15" t="s">
        <v>27</v>
      </c>
      <c r="C220" s="16" t="s">
        <v>157</v>
      </c>
      <c r="D220" s="26">
        <v>3.8</v>
      </c>
      <c r="E220" s="10"/>
      <c r="F220" s="30">
        <f t="shared" si="13"/>
        <v>0</v>
      </c>
      <c r="H220" s="67"/>
    </row>
    <row r="221" spans="1:8" ht="26.25">
      <c r="A221" s="34">
        <f t="shared" si="14"/>
        <v>200</v>
      </c>
      <c r="B221" s="15" t="s">
        <v>28</v>
      </c>
      <c r="C221" s="16" t="s">
        <v>157</v>
      </c>
      <c r="D221" s="26">
        <v>8</v>
      </c>
      <c r="E221" s="10"/>
      <c r="F221" s="30">
        <f t="shared" si="13"/>
        <v>0</v>
      </c>
      <c r="H221" s="67"/>
    </row>
    <row r="222" spans="1:8" ht="26.25">
      <c r="A222" s="34">
        <f t="shared" si="14"/>
        <v>201</v>
      </c>
      <c r="B222" s="15" t="s">
        <v>68</v>
      </c>
      <c r="C222" s="16" t="s">
        <v>157</v>
      </c>
      <c r="D222" s="26">
        <v>4.1</v>
      </c>
      <c r="E222" s="10"/>
      <c r="F222" s="30">
        <f t="shared" si="13"/>
        <v>0</v>
      </c>
      <c r="H222" s="67"/>
    </row>
    <row r="223" spans="1:8" ht="12.75">
      <c r="A223" s="34">
        <f t="shared" si="14"/>
        <v>202</v>
      </c>
      <c r="B223" s="15" t="s">
        <v>183</v>
      </c>
      <c r="C223" s="16" t="s">
        <v>155</v>
      </c>
      <c r="D223" s="26">
        <v>14.6</v>
      </c>
      <c r="E223" s="10"/>
      <c r="F223" s="30">
        <f t="shared" si="13"/>
        <v>0</v>
      </c>
      <c r="H223" s="67"/>
    </row>
    <row r="224" spans="1:8" ht="39">
      <c r="A224" s="34">
        <f t="shared" si="14"/>
        <v>203</v>
      </c>
      <c r="B224" s="15" t="s">
        <v>185</v>
      </c>
      <c r="C224" s="16" t="s">
        <v>156</v>
      </c>
      <c r="D224" s="26">
        <v>41.5</v>
      </c>
      <c r="E224" s="10"/>
      <c r="F224" s="30">
        <f t="shared" si="13"/>
        <v>0</v>
      </c>
      <c r="H224" s="67"/>
    </row>
    <row r="225" spans="1:8" ht="26.25">
      <c r="A225" s="34">
        <f t="shared" si="14"/>
        <v>204</v>
      </c>
      <c r="B225" s="15" t="s">
        <v>184</v>
      </c>
      <c r="C225" s="16" t="s">
        <v>155</v>
      </c>
      <c r="D225" s="26">
        <v>15</v>
      </c>
      <c r="E225" s="10"/>
      <c r="F225" s="30">
        <f t="shared" si="13"/>
        <v>0</v>
      </c>
      <c r="H225" s="67"/>
    </row>
    <row r="226" spans="1:8" ht="26.25">
      <c r="A226" s="34">
        <f t="shared" si="14"/>
        <v>205</v>
      </c>
      <c r="B226" s="15" t="s">
        <v>186</v>
      </c>
      <c r="C226" s="16" t="s">
        <v>155</v>
      </c>
      <c r="D226" s="26">
        <v>36.3</v>
      </c>
      <c r="E226" s="10"/>
      <c r="F226" s="30">
        <f t="shared" si="13"/>
        <v>0</v>
      </c>
      <c r="H226" s="67"/>
    </row>
    <row r="227" spans="1:8" ht="26.25">
      <c r="A227" s="34">
        <f t="shared" si="14"/>
        <v>206</v>
      </c>
      <c r="B227" s="15" t="s">
        <v>32</v>
      </c>
      <c r="C227" s="16" t="s">
        <v>155</v>
      </c>
      <c r="D227" s="26">
        <v>12.8</v>
      </c>
      <c r="E227" s="10"/>
      <c r="F227" s="30">
        <f t="shared" si="13"/>
        <v>0</v>
      </c>
      <c r="H227" s="67"/>
    </row>
    <row r="228" spans="1:8" ht="12.75">
      <c r="A228" s="34">
        <f t="shared" si="14"/>
        <v>207</v>
      </c>
      <c r="B228" s="15" t="s">
        <v>143</v>
      </c>
      <c r="C228" s="16" t="s">
        <v>155</v>
      </c>
      <c r="D228" s="26">
        <v>0.6</v>
      </c>
      <c r="E228" s="10"/>
      <c r="F228" s="30">
        <f t="shared" si="13"/>
        <v>0</v>
      </c>
      <c r="H228" s="67"/>
    </row>
    <row r="229" spans="1:8" ht="12.75">
      <c r="A229" s="34">
        <f t="shared" si="14"/>
        <v>208</v>
      </c>
      <c r="B229" s="15" t="s">
        <v>35</v>
      </c>
      <c r="C229" s="16" t="s">
        <v>15</v>
      </c>
      <c r="D229" s="26">
        <v>2.23</v>
      </c>
      <c r="E229" s="10"/>
      <c r="F229" s="30">
        <f t="shared" si="13"/>
        <v>0</v>
      </c>
      <c r="H229" s="67"/>
    </row>
    <row r="230" spans="1:8" ht="12.75">
      <c r="A230" s="34">
        <f t="shared" si="14"/>
        <v>209</v>
      </c>
      <c r="B230" s="15" t="s">
        <v>33</v>
      </c>
      <c r="C230" s="16" t="s">
        <v>171</v>
      </c>
      <c r="D230" s="26">
        <v>554</v>
      </c>
      <c r="E230" s="10"/>
      <c r="F230" s="30">
        <f t="shared" si="13"/>
        <v>0</v>
      </c>
      <c r="H230" s="67"/>
    </row>
    <row r="231" spans="1:8" ht="12.75">
      <c r="A231" s="34">
        <f t="shared" si="14"/>
        <v>210</v>
      </c>
      <c r="B231" s="15" t="s">
        <v>69</v>
      </c>
      <c r="C231" s="16" t="s">
        <v>171</v>
      </c>
      <c r="D231" s="26">
        <v>6002</v>
      </c>
      <c r="E231" s="17"/>
      <c r="F231" s="30">
        <f t="shared" si="13"/>
        <v>0</v>
      </c>
      <c r="H231" s="67"/>
    </row>
    <row r="232" spans="1:8" ht="26.25">
      <c r="A232" s="34">
        <f t="shared" si="14"/>
        <v>211</v>
      </c>
      <c r="B232" s="15" t="s">
        <v>104</v>
      </c>
      <c r="C232" s="16" t="s">
        <v>15</v>
      </c>
      <c r="D232" s="26">
        <v>1.93</v>
      </c>
      <c r="E232" s="10"/>
      <c r="F232" s="30">
        <f t="shared" si="13"/>
        <v>0</v>
      </c>
      <c r="H232" s="67"/>
    </row>
    <row r="233" spans="1:8" ht="12.75">
      <c r="A233" s="34">
        <f t="shared" si="14"/>
        <v>212</v>
      </c>
      <c r="B233" s="15" t="s">
        <v>105</v>
      </c>
      <c r="C233" s="16" t="s">
        <v>157</v>
      </c>
      <c r="D233" s="26">
        <v>60</v>
      </c>
      <c r="E233" s="10"/>
      <c r="F233" s="30">
        <f t="shared" si="13"/>
        <v>0</v>
      </c>
      <c r="H233" s="67"/>
    </row>
    <row r="234" spans="1:8" ht="26.25">
      <c r="A234" s="34">
        <f t="shared" si="14"/>
        <v>213</v>
      </c>
      <c r="B234" s="15" t="s">
        <v>196</v>
      </c>
      <c r="C234" s="16" t="s">
        <v>157</v>
      </c>
      <c r="D234" s="26">
        <v>192.8</v>
      </c>
      <c r="E234" s="10"/>
      <c r="F234" s="30">
        <f t="shared" si="13"/>
        <v>0</v>
      </c>
      <c r="H234" s="67"/>
    </row>
    <row r="235" spans="1:8" ht="12.75">
      <c r="A235" s="34">
        <f t="shared" si="14"/>
        <v>214</v>
      </c>
      <c r="B235" s="15" t="s">
        <v>37</v>
      </c>
      <c r="C235" s="16" t="s">
        <v>157</v>
      </c>
      <c r="D235" s="26">
        <v>257</v>
      </c>
      <c r="E235" s="10"/>
      <c r="F235" s="30">
        <f t="shared" si="13"/>
        <v>0</v>
      </c>
      <c r="H235" s="67"/>
    </row>
    <row r="236" spans="1:8" ht="26.25">
      <c r="A236" s="34">
        <f t="shared" si="14"/>
        <v>215</v>
      </c>
      <c r="B236" s="15" t="s">
        <v>38</v>
      </c>
      <c r="C236" s="16" t="s">
        <v>157</v>
      </c>
      <c r="D236" s="26">
        <v>257</v>
      </c>
      <c r="E236" s="10"/>
      <c r="F236" s="30">
        <f t="shared" si="13"/>
        <v>0</v>
      </c>
      <c r="H236" s="67"/>
    </row>
    <row r="237" spans="1:8" ht="12.75">
      <c r="A237" s="34">
        <f t="shared" si="14"/>
        <v>216</v>
      </c>
      <c r="B237" s="15" t="s">
        <v>188</v>
      </c>
      <c r="C237" s="16" t="s">
        <v>155</v>
      </c>
      <c r="D237" s="26">
        <v>4</v>
      </c>
      <c r="E237" s="10"/>
      <c r="F237" s="30">
        <f t="shared" si="13"/>
        <v>0</v>
      </c>
      <c r="H237" s="67"/>
    </row>
    <row r="238" spans="1:8" ht="26.25">
      <c r="A238" s="34">
        <f t="shared" si="14"/>
        <v>217</v>
      </c>
      <c r="B238" s="15" t="s">
        <v>216</v>
      </c>
      <c r="C238" s="16" t="s">
        <v>156</v>
      </c>
      <c r="D238" s="26">
        <v>45</v>
      </c>
      <c r="E238" s="10"/>
      <c r="F238" s="30">
        <f t="shared" si="13"/>
        <v>0</v>
      </c>
      <c r="H238" s="67"/>
    </row>
    <row r="239" spans="1:8" ht="26.25">
      <c r="A239" s="34">
        <f t="shared" si="14"/>
        <v>218</v>
      </c>
      <c r="B239" s="15" t="s">
        <v>39</v>
      </c>
      <c r="C239" s="16" t="s">
        <v>157</v>
      </c>
      <c r="D239" s="26">
        <v>20</v>
      </c>
      <c r="E239" s="10"/>
      <c r="F239" s="30">
        <f t="shared" si="13"/>
        <v>0</v>
      </c>
      <c r="H239" s="67"/>
    </row>
    <row r="240" spans="1:8" ht="12.75">
      <c r="A240" s="34">
        <f t="shared" si="14"/>
        <v>219</v>
      </c>
      <c r="B240" s="15" t="s">
        <v>40</v>
      </c>
      <c r="C240" s="16" t="s">
        <v>157</v>
      </c>
      <c r="D240" s="26">
        <v>5</v>
      </c>
      <c r="E240" s="10"/>
      <c r="F240" s="30">
        <f t="shared" si="13"/>
        <v>0</v>
      </c>
      <c r="H240" s="67"/>
    </row>
    <row r="241" spans="1:8" ht="12.75">
      <c r="A241" s="34">
        <f t="shared" si="14"/>
        <v>220</v>
      </c>
      <c r="B241" s="15" t="s">
        <v>144</v>
      </c>
      <c r="C241" s="16" t="s">
        <v>157</v>
      </c>
      <c r="D241" s="26">
        <v>104</v>
      </c>
      <c r="E241" s="10"/>
      <c r="F241" s="30">
        <f t="shared" si="13"/>
        <v>0</v>
      </c>
      <c r="H241" s="67"/>
    </row>
    <row r="242" spans="1:9" s="3" customFormat="1" ht="12.75">
      <c r="A242" s="34"/>
      <c r="B242" s="15"/>
      <c r="C242" s="20"/>
      <c r="D242" s="27"/>
      <c r="E242" s="19"/>
      <c r="F242" s="31">
        <f>SUM(F205:F241)</f>
        <v>0</v>
      </c>
      <c r="H242" s="67"/>
      <c r="I242" s="1"/>
    </row>
    <row r="243" spans="1:9" s="3" customFormat="1" ht="26.25">
      <c r="A243" s="34"/>
      <c r="B243" s="14" t="s">
        <v>145</v>
      </c>
      <c r="C243" s="20"/>
      <c r="D243" s="27"/>
      <c r="E243" s="11"/>
      <c r="F243" s="29"/>
      <c r="H243" s="67"/>
      <c r="I243" s="1"/>
    </row>
    <row r="244" spans="1:8" ht="26.25">
      <c r="A244" s="34">
        <f>+A241+1</f>
        <v>221</v>
      </c>
      <c r="B244" s="15" t="s">
        <v>41</v>
      </c>
      <c r="C244" s="16" t="s">
        <v>166</v>
      </c>
      <c r="D244" s="26">
        <v>1</v>
      </c>
      <c r="E244" s="10"/>
      <c r="F244" s="30">
        <f aca="true" t="shared" si="15" ref="F244:F288">ROUND(D244*E244,2)</f>
        <v>0</v>
      </c>
      <c r="H244" s="67"/>
    </row>
    <row r="245" spans="1:8" ht="12.75">
      <c r="A245" s="34">
        <f>+A244+1</f>
        <v>222</v>
      </c>
      <c r="B245" s="15" t="s">
        <v>190</v>
      </c>
      <c r="C245" s="16" t="s">
        <v>166</v>
      </c>
      <c r="D245" s="26">
        <v>2</v>
      </c>
      <c r="E245" s="10"/>
      <c r="F245" s="30">
        <f t="shared" si="15"/>
        <v>0</v>
      </c>
      <c r="H245" s="67"/>
    </row>
    <row r="246" spans="1:8" ht="12.75">
      <c r="A246" s="34">
        <f aca="true" t="shared" si="16" ref="A246:A288">+A245+1</f>
        <v>223</v>
      </c>
      <c r="B246" s="15" t="s">
        <v>108</v>
      </c>
      <c r="C246" s="16" t="s">
        <v>166</v>
      </c>
      <c r="D246" s="26">
        <v>1</v>
      </c>
      <c r="E246" s="10"/>
      <c r="F246" s="30">
        <f t="shared" si="15"/>
        <v>0</v>
      </c>
      <c r="H246" s="67"/>
    </row>
    <row r="247" spans="1:8" ht="12.75">
      <c r="A247" s="34">
        <f t="shared" si="16"/>
        <v>224</v>
      </c>
      <c r="B247" s="15" t="s">
        <v>42</v>
      </c>
      <c r="C247" s="16" t="s">
        <v>171</v>
      </c>
      <c r="D247" s="26">
        <v>12</v>
      </c>
      <c r="E247" s="10"/>
      <c r="F247" s="30">
        <f t="shared" si="15"/>
        <v>0</v>
      </c>
      <c r="H247" s="67"/>
    </row>
    <row r="248" spans="1:8" ht="12.75">
      <c r="A248" s="34">
        <f t="shared" si="16"/>
        <v>225</v>
      </c>
      <c r="B248" s="15" t="s">
        <v>43</v>
      </c>
      <c r="C248" s="16" t="s">
        <v>171</v>
      </c>
      <c r="D248" s="26">
        <v>88</v>
      </c>
      <c r="E248" s="10"/>
      <c r="F248" s="30">
        <f t="shared" si="15"/>
        <v>0</v>
      </c>
      <c r="H248" s="67"/>
    </row>
    <row r="249" spans="1:8" ht="12.75">
      <c r="A249" s="34">
        <f t="shared" si="16"/>
        <v>226</v>
      </c>
      <c r="B249" s="15" t="s">
        <v>95</v>
      </c>
      <c r="C249" s="16" t="s">
        <v>166</v>
      </c>
      <c r="D249" s="26">
        <v>10</v>
      </c>
      <c r="E249" s="10"/>
      <c r="F249" s="30">
        <f t="shared" si="15"/>
        <v>0</v>
      </c>
      <c r="H249" s="67"/>
    </row>
    <row r="250" spans="1:8" ht="12.75">
      <c r="A250" s="34">
        <f t="shared" si="16"/>
        <v>227</v>
      </c>
      <c r="B250" s="15" t="s">
        <v>44</v>
      </c>
      <c r="C250" s="16" t="s">
        <v>171</v>
      </c>
      <c r="D250" s="26">
        <v>50</v>
      </c>
      <c r="E250" s="10"/>
      <c r="F250" s="30">
        <f t="shared" si="15"/>
        <v>0</v>
      </c>
      <c r="H250" s="67"/>
    </row>
    <row r="251" spans="1:8" ht="12.75">
      <c r="A251" s="34">
        <f t="shared" si="16"/>
        <v>228</v>
      </c>
      <c r="B251" s="15" t="s">
        <v>191</v>
      </c>
      <c r="C251" s="16" t="s">
        <v>157</v>
      </c>
      <c r="D251" s="26">
        <v>21.2</v>
      </c>
      <c r="E251" s="10"/>
      <c r="F251" s="30">
        <f t="shared" si="15"/>
        <v>0</v>
      </c>
      <c r="H251" s="67"/>
    </row>
    <row r="252" spans="1:8" ht="26.25">
      <c r="A252" s="34">
        <f t="shared" si="16"/>
        <v>229</v>
      </c>
      <c r="B252" s="15" t="s">
        <v>239</v>
      </c>
      <c r="C252" s="16" t="s">
        <v>157</v>
      </c>
      <c r="D252" s="26">
        <v>21.2</v>
      </c>
      <c r="E252" s="10"/>
      <c r="F252" s="30">
        <f t="shared" si="15"/>
        <v>0</v>
      </c>
      <c r="H252" s="67"/>
    </row>
    <row r="253" spans="1:8" ht="12.75">
      <c r="A253" s="34">
        <f t="shared" si="16"/>
        <v>230</v>
      </c>
      <c r="B253" s="15" t="s">
        <v>110</v>
      </c>
      <c r="C253" s="16" t="s">
        <v>156</v>
      </c>
      <c r="D253" s="26">
        <v>65</v>
      </c>
      <c r="E253" s="10"/>
      <c r="F253" s="30">
        <f t="shared" si="15"/>
        <v>0</v>
      </c>
      <c r="H253" s="67"/>
    </row>
    <row r="254" spans="1:8" ht="12.75">
      <c r="A254" s="34">
        <f t="shared" si="16"/>
        <v>231</v>
      </c>
      <c r="B254" s="15" t="s">
        <v>111</v>
      </c>
      <c r="C254" s="16" t="s">
        <v>156</v>
      </c>
      <c r="D254" s="26">
        <v>25</v>
      </c>
      <c r="E254" s="10"/>
      <c r="F254" s="30">
        <f t="shared" si="15"/>
        <v>0</v>
      </c>
      <c r="H254" s="67"/>
    </row>
    <row r="255" spans="1:8" ht="12.75">
      <c r="A255" s="34">
        <f t="shared" si="16"/>
        <v>232</v>
      </c>
      <c r="B255" s="15" t="s">
        <v>217</v>
      </c>
      <c r="C255" s="16" t="s">
        <v>166</v>
      </c>
      <c r="D255" s="26">
        <v>2</v>
      </c>
      <c r="E255" s="10"/>
      <c r="F255" s="30">
        <f t="shared" si="15"/>
        <v>0</v>
      </c>
      <c r="H255" s="67"/>
    </row>
    <row r="256" spans="1:8" ht="12.75">
      <c r="A256" s="34">
        <f t="shared" si="16"/>
        <v>233</v>
      </c>
      <c r="B256" s="15" t="s">
        <v>218</v>
      </c>
      <c r="C256" s="16" t="s">
        <v>166</v>
      </c>
      <c r="D256" s="26">
        <v>3</v>
      </c>
      <c r="E256" s="10"/>
      <c r="F256" s="30">
        <f t="shared" si="15"/>
        <v>0</v>
      </c>
      <c r="H256" s="67"/>
    </row>
    <row r="257" spans="1:8" ht="12.75">
      <c r="A257" s="34">
        <f t="shared" si="16"/>
        <v>234</v>
      </c>
      <c r="B257" s="15" t="s">
        <v>115</v>
      </c>
      <c r="C257" s="16" t="s">
        <v>166</v>
      </c>
      <c r="D257" s="26">
        <v>4</v>
      </c>
      <c r="E257" s="10"/>
      <c r="F257" s="30">
        <f t="shared" si="15"/>
        <v>0</v>
      </c>
      <c r="H257" s="67"/>
    </row>
    <row r="258" spans="1:8" ht="12.75">
      <c r="A258" s="34">
        <f t="shared" si="16"/>
        <v>235</v>
      </c>
      <c r="B258" s="15" t="s">
        <v>122</v>
      </c>
      <c r="C258" s="16" t="s">
        <v>166</v>
      </c>
      <c r="D258" s="26">
        <v>1</v>
      </c>
      <c r="E258" s="10"/>
      <c r="F258" s="30">
        <f t="shared" si="15"/>
        <v>0</v>
      </c>
      <c r="H258" s="67"/>
    </row>
    <row r="259" spans="1:8" ht="12.75">
      <c r="A259" s="34">
        <f t="shared" si="16"/>
        <v>236</v>
      </c>
      <c r="B259" s="15" t="s">
        <v>121</v>
      </c>
      <c r="C259" s="16" t="s">
        <v>166</v>
      </c>
      <c r="D259" s="26">
        <v>1</v>
      </c>
      <c r="E259" s="10"/>
      <c r="F259" s="30">
        <f t="shared" si="15"/>
        <v>0</v>
      </c>
      <c r="H259" s="67"/>
    </row>
    <row r="260" spans="1:8" ht="12.75">
      <c r="A260" s="34">
        <f t="shared" si="16"/>
        <v>237</v>
      </c>
      <c r="B260" s="15" t="s">
        <v>47</v>
      </c>
      <c r="C260" s="16" t="s">
        <v>166</v>
      </c>
      <c r="D260" s="26">
        <v>2</v>
      </c>
      <c r="E260" s="10"/>
      <c r="F260" s="30">
        <f t="shared" si="15"/>
        <v>0</v>
      </c>
      <c r="H260" s="67"/>
    </row>
    <row r="261" spans="1:8" ht="12.75">
      <c r="A261" s="34">
        <f t="shared" si="16"/>
        <v>238</v>
      </c>
      <c r="B261" s="15" t="s">
        <v>124</v>
      </c>
      <c r="C261" s="16" t="s">
        <v>166</v>
      </c>
      <c r="D261" s="26">
        <v>1</v>
      </c>
      <c r="E261" s="10"/>
      <c r="F261" s="30">
        <f t="shared" si="15"/>
        <v>0</v>
      </c>
      <c r="H261" s="67"/>
    </row>
    <row r="262" spans="1:8" ht="12.75">
      <c r="A262" s="34">
        <f t="shared" si="16"/>
        <v>239</v>
      </c>
      <c r="B262" s="15" t="s">
        <v>219</v>
      </c>
      <c r="C262" s="16" t="s">
        <v>166</v>
      </c>
      <c r="D262" s="26">
        <v>11</v>
      </c>
      <c r="E262" s="10"/>
      <c r="F262" s="30">
        <f t="shared" si="15"/>
        <v>0</v>
      </c>
      <c r="H262" s="67"/>
    </row>
    <row r="263" spans="1:8" ht="12.75">
      <c r="A263" s="34">
        <f t="shared" si="16"/>
        <v>240</v>
      </c>
      <c r="B263" s="15" t="s">
        <v>220</v>
      </c>
      <c r="C263" s="16" t="s">
        <v>166</v>
      </c>
      <c r="D263" s="26">
        <v>14</v>
      </c>
      <c r="E263" s="10"/>
      <c r="F263" s="30">
        <f t="shared" si="15"/>
        <v>0</v>
      </c>
      <c r="H263" s="67"/>
    </row>
    <row r="264" spans="1:8" ht="12.75">
      <c r="A264" s="34">
        <f t="shared" si="16"/>
        <v>241</v>
      </c>
      <c r="B264" s="15" t="s">
        <v>221</v>
      </c>
      <c r="C264" s="16" t="s">
        <v>166</v>
      </c>
      <c r="D264" s="26">
        <v>11</v>
      </c>
      <c r="E264" s="10"/>
      <c r="F264" s="30">
        <f t="shared" si="15"/>
        <v>0</v>
      </c>
      <c r="H264" s="67"/>
    </row>
    <row r="265" spans="1:8" ht="12.75">
      <c r="A265" s="34">
        <f t="shared" si="16"/>
        <v>242</v>
      </c>
      <c r="B265" s="15" t="s">
        <v>222</v>
      </c>
      <c r="C265" s="16" t="s">
        <v>166</v>
      </c>
      <c r="D265" s="26">
        <v>10</v>
      </c>
      <c r="E265" s="10"/>
      <c r="F265" s="30">
        <f t="shared" si="15"/>
        <v>0</v>
      </c>
      <c r="H265" s="67"/>
    </row>
    <row r="266" spans="1:8" ht="12.75">
      <c r="A266" s="34">
        <f t="shared" si="16"/>
        <v>243</v>
      </c>
      <c r="B266" s="15" t="s">
        <v>223</v>
      </c>
      <c r="C266" s="16" t="s">
        <v>166</v>
      </c>
      <c r="D266" s="26">
        <v>5</v>
      </c>
      <c r="E266" s="10"/>
      <c r="F266" s="30">
        <f t="shared" si="15"/>
        <v>0</v>
      </c>
      <c r="H266" s="67"/>
    </row>
    <row r="267" spans="1:8" ht="12.75">
      <c r="A267" s="34">
        <f t="shared" si="16"/>
        <v>244</v>
      </c>
      <c r="B267" s="15" t="s">
        <v>224</v>
      </c>
      <c r="C267" s="16" t="s">
        <v>166</v>
      </c>
      <c r="D267" s="26">
        <v>2</v>
      </c>
      <c r="E267" s="10"/>
      <c r="F267" s="30">
        <f t="shared" si="15"/>
        <v>0</v>
      </c>
      <c r="H267" s="67"/>
    </row>
    <row r="268" spans="1:8" ht="12.75">
      <c r="A268" s="34">
        <f t="shared" si="16"/>
        <v>245</v>
      </c>
      <c r="B268" s="15" t="s">
        <v>225</v>
      </c>
      <c r="C268" s="16" t="s">
        <v>166</v>
      </c>
      <c r="D268" s="26">
        <v>1</v>
      </c>
      <c r="E268" s="10"/>
      <c r="F268" s="30">
        <f t="shared" si="15"/>
        <v>0</v>
      </c>
      <c r="H268" s="67"/>
    </row>
    <row r="269" spans="1:8" ht="12.75">
      <c r="A269" s="34">
        <f t="shared" si="16"/>
        <v>246</v>
      </c>
      <c r="B269" s="15" t="s">
        <v>226</v>
      </c>
      <c r="C269" s="16" t="s">
        <v>156</v>
      </c>
      <c r="D269" s="26">
        <v>2</v>
      </c>
      <c r="E269" s="10"/>
      <c r="F269" s="30">
        <f t="shared" si="15"/>
        <v>0</v>
      </c>
      <c r="H269" s="67"/>
    </row>
    <row r="270" spans="1:8" ht="12.75">
      <c r="A270" s="34">
        <f t="shared" si="16"/>
        <v>247</v>
      </c>
      <c r="B270" s="15" t="s">
        <v>93</v>
      </c>
      <c r="C270" s="16" t="s">
        <v>166</v>
      </c>
      <c r="D270" s="26">
        <v>11</v>
      </c>
      <c r="E270" s="10"/>
      <c r="F270" s="30">
        <f t="shared" si="15"/>
        <v>0</v>
      </c>
      <c r="H270" s="67"/>
    </row>
    <row r="271" spans="1:8" ht="12.75">
      <c r="A271" s="34">
        <f t="shared" si="16"/>
        <v>248</v>
      </c>
      <c r="B271" s="15" t="s">
        <v>227</v>
      </c>
      <c r="C271" s="16" t="s">
        <v>166</v>
      </c>
      <c r="D271" s="26">
        <v>14</v>
      </c>
      <c r="E271" s="10"/>
      <c r="F271" s="30">
        <f t="shared" si="15"/>
        <v>0</v>
      </c>
      <c r="H271" s="67"/>
    </row>
    <row r="272" spans="1:8" ht="12.75">
      <c r="A272" s="34">
        <f t="shared" si="16"/>
        <v>249</v>
      </c>
      <c r="B272" s="15" t="s">
        <v>146</v>
      </c>
      <c r="C272" s="16" t="s">
        <v>166</v>
      </c>
      <c r="D272" s="26">
        <v>1</v>
      </c>
      <c r="E272" s="10"/>
      <c r="F272" s="30">
        <f t="shared" si="15"/>
        <v>0</v>
      </c>
      <c r="H272" s="67"/>
    </row>
    <row r="273" spans="1:8" ht="12.75">
      <c r="A273" s="34">
        <f t="shared" si="16"/>
        <v>250</v>
      </c>
      <c r="B273" s="15" t="s">
        <v>147</v>
      </c>
      <c r="C273" s="16" t="s">
        <v>166</v>
      </c>
      <c r="D273" s="26">
        <v>1</v>
      </c>
      <c r="E273" s="10"/>
      <c r="F273" s="30">
        <f t="shared" si="15"/>
        <v>0</v>
      </c>
      <c r="H273" s="67"/>
    </row>
    <row r="274" spans="1:8" ht="12.75">
      <c r="A274" s="34">
        <f t="shared" si="16"/>
        <v>251</v>
      </c>
      <c r="B274" s="15" t="s">
        <v>70</v>
      </c>
      <c r="C274" s="16" t="s">
        <v>166</v>
      </c>
      <c r="D274" s="26">
        <v>2</v>
      </c>
      <c r="E274" s="10"/>
      <c r="F274" s="30">
        <f t="shared" si="15"/>
        <v>0</v>
      </c>
      <c r="H274" s="67"/>
    </row>
    <row r="275" spans="1:8" ht="12.75">
      <c r="A275" s="34">
        <f t="shared" si="16"/>
        <v>252</v>
      </c>
      <c r="B275" s="15" t="s">
        <v>228</v>
      </c>
      <c r="C275" s="16" t="s">
        <v>166</v>
      </c>
      <c r="D275" s="26">
        <v>2</v>
      </c>
      <c r="E275" s="10"/>
      <c r="F275" s="30">
        <f t="shared" si="15"/>
        <v>0</v>
      </c>
      <c r="H275" s="67"/>
    </row>
    <row r="276" spans="1:8" ht="12.75">
      <c r="A276" s="34">
        <f t="shared" si="16"/>
        <v>253</v>
      </c>
      <c r="B276" s="15" t="s">
        <v>229</v>
      </c>
      <c r="C276" s="16" t="s">
        <v>166</v>
      </c>
      <c r="D276" s="26">
        <v>2</v>
      </c>
      <c r="E276" s="10"/>
      <c r="F276" s="30">
        <f t="shared" si="15"/>
        <v>0</v>
      </c>
      <c r="H276" s="67"/>
    </row>
    <row r="277" spans="1:8" ht="12.75">
      <c r="A277" s="34">
        <f t="shared" si="16"/>
        <v>254</v>
      </c>
      <c r="B277" s="15" t="s">
        <v>49</v>
      </c>
      <c r="C277" s="16" t="s">
        <v>166</v>
      </c>
      <c r="D277" s="26">
        <v>1</v>
      </c>
      <c r="E277" s="10"/>
      <c r="F277" s="30">
        <f t="shared" si="15"/>
        <v>0</v>
      </c>
      <c r="H277" s="67"/>
    </row>
    <row r="278" spans="1:8" ht="12.75">
      <c r="A278" s="34">
        <f t="shared" si="16"/>
        <v>255</v>
      </c>
      <c r="B278" s="15" t="s">
        <v>50</v>
      </c>
      <c r="C278" s="16" t="s">
        <v>166</v>
      </c>
      <c r="D278" s="26">
        <v>3</v>
      </c>
      <c r="E278" s="10"/>
      <c r="F278" s="30">
        <f t="shared" si="15"/>
        <v>0</v>
      </c>
      <c r="H278" s="67"/>
    </row>
    <row r="279" spans="1:8" ht="12.75">
      <c r="A279" s="34">
        <f t="shared" si="16"/>
        <v>256</v>
      </c>
      <c r="B279" s="15" t="s">
        <v>194</v>
      </c>
      <c r="C279" s="16" t="s">
        <v>166</v>
      </c>
      <c r="D279" s="26">
        <v>2</v>
      </c>
      <c r="E279" s="10"/>
      <c r="F279" s="30">
        <f t="shared" si="15"/>
        <v>0</v>
      </c>
      <c r="H279" s="67"/>
    </row>
    <row r="280" spans="1:8" ht="26.25">
      <c r="A280" s="34">
        <f t="shared" si="16"/>
        <v>257</v>
      </c>
      <c r="B280" s="15" t="s">
        <v>51</v>
      </c>
      <c r="C280" s="16" t="s">
        <v>156</v>
      </c>
      <c r="D280" s="26">
        <v>94</v>
      </c>
      <c r="E280" s="10"/>
      <c r="F280" s="30">
        <f t="shared" si="15"/>
        <v>0</v>
      </c>
      <c r="H280" s="67"/>
    </row>
    <row r="281" spans="1:8" ht="26.25">
      <c r="A281" s="34">
        <f t="shared" si="16"/>
        <v>258</v>
      </c>
      <c r="B281" s="15" t="s">
        <v>52</v>
      </c>
      <c r="C281" s="16" t="s">
        <v>171</v>
      </c>
      <c r="D281" s="26">
        <v>60</v>
      </c>
      <c r="E281" s="10"/>
      <c r="F281" s="30">
        <f t="shared" si="15"/>
        <v>0</v>
      </c>
      <c r="H281" s="67"/>
    </row>
    <row r="282" spans="1:8" ht="26.25">
      <c r="A282" s="34">
        <f t="shared" si="16"/>
        <v>259</v>
      </c>
      <c r="B282" s="15" t="s">
        <v>71</v>
      </c>
      <c r="C282" s="16" t="s">
        <v>171</v>
      </c>
      <c r="D282" s="26">
        <v>150</v>
      </c>
      <c r="E282" s="10"/>
      <c r="F282" s="30">
        <f t="shared" si="15"/>
        <v>0</v>
      </c>
      <c r="H282" s="67"/>
    </row>
    <row r="283" spans="1:8" ht="12.75">
      <c r="A283" s="34">
        <f t="shared" si="16"/>
        <v>260</v>
      </c>
      <c r="B283" s="15" t="s">
        <v>54</v>
      </c>
      <c r="C283" s="16" t="s">
        <v>157</v>
      </c>
      <c r="D283" s="26">
        <v>1</v>
      </c>
      <c r="E283" s="10"/>
      <c r="F283" s="30">
        <f t="shared" si="15"/>
        <v>0</v>
      </c>
      <c r="H283" s="67"/>
    </row>
    <row r="284" spans="1:8" ht="12.75">
      <c r="A284" s="34">
        <f t="shared" si="16"/>
        <v>261</v>
      </c>
      <c r="B284" s="15" t="s">
        <v>148</v>
      </c>
      <c r="C284" s="16" t="s">
        <v>157</v>
      </c>
      <c r="D284" s="26">
        <v>4</v>
      </c>
      <c r="E284" s="10"/>
      <c r="F284" s="30">
        <f t="shared" si="15"/>
        <v>0</v>
      </c>
      <c r="H284" s="67"/>
    </row>
    <row r="285" spans="1:8" ht="26.25">
      <c r="A285" s="34">
        <f t="shared" si="16"/>
        <v>262</v>
      </c>
      <c r="B285" s="15" t="s">
        <v>193</v>
      </c>
      <c r="C285" s="16" t="s">
        <v>166</v>
      </c>
      <c r="D285" s="26">
        <v>2</v>
      </c>
      <c r="E285" s="10"/>
      <c r="F285" s="30">
        <f t="shared" si="15"/>
        <v>0</v>
      </c>
      <c r="H285" s="67"/>
    </row>
    <row r="286" spans="1:8" ht="26.25">
      <c r="A286" s="34">
        <f t="shared" si="16"/>
        <v>263</v>
      </c>
      <c r="B286" s="15" t="s">
        <v>55</v>
      </c>
      <c r="C286" s="16" t="s">
        <v>56</v>
      </c>
      <c r="D286" s="26">
        <v>0.56</v>
      </c>
      <c r="E286" s="10"/>
      <c r="F286" s="30">
        <f t="shared" si="15"/>
        <v>0</v>
      </c>
      <c r="H286" s="67"/>
    </row>
    <row r="287" spans="1:8" ht="26.25">
      <c r="A287" s="34">
        <f t="shared" si="16"/>
        <v>264</v>
      </c>
      <c r="B287" s="15" t="s">
        <v>57</v>
      </c>
      <c r="C287" s="16" t="s">
        <v>56</v>
      </c>
      <c r="D287" s="26">
        <v>0.56</v>
      </c>
      <c r="E287" s="10"/>
      <c r="F287" s="30">
        <f t="shared" si="15"/>
        <v>0</v>
      </c>
      <c r="H287" s="67"/>
    </row>
    <row r="288" spans="1:8" ht="26.25">
      <c r="A288" s="34">
        <f t="shared" si="16"/>
        <v>265</v>
      </c>
      <c r="B288" s="15" t="s">
        <v>58</v>
      </c>
      <c r="C288" s="16" t="s">
        <v>56</v>
      </c>
      <c r="D288" s="26">
        <v>0.56</v>
      </c>
      <c r="E288" s="10"/>
      <c r="F288" s="30">
        <f t="shared" si="15"/>
        <v>0</v>
      </c>
      <c r="H288" s="67"/>
    </row>
    <row r="289" spans="1:9" s="3" customFormat="1" ht="12.75">
      <c r="A289" s="34"/>
      <c r="B289" s="15"/>
      <c r="C289" s="20"/>
      <c r="D289" s="27"/>
      <c r="E289" s="19"/>
      <c r="F289" s="31">
        <f>SUM(F244:F288)</f>
        <v>0</v>
      </c>
      <c r="H289" s="67"/>
      <c r="I289" s="1"/>
    </row>
    <row r="290" spans="1:9" s="3" customFormat="1" ht="12.75">
      <c r="A290" s="34"/>
      <c r="B290" s="14" t="s">
        <v>149</v>
      </c>
      <c r="C290" s="20"/>
      <c r="D290" s="27"/>
      <c r="E290" s="11"/>
      <c r="F290" s="29"/>
      <c r="H290" s="67"/>
      <c r="I290" s="1"/>
    </row>
    <row r="291" spans="1:9" s="3" customFormat="1" ht="12.75">
      <c r="A291" s="34"/>
      <c r="B291" s="14" t="s">
        <v>150</v>
      </c>
      <c r="C291" s="20"/>
      <c r="D291" s="27"/>
      <c r="E291" s="11"/>
      <c r="F291" s="29"/>
      <c r="H291" s="67"/>
      <c r="I291" s="1"/>
    </row>
    <row r="292" spans="1:8" ht="12.75">
      <c r="A292" s="34">
        <f>+A288+1</f>
        <v>266</v>
      </c>
      <c r="B292" s="15" t="s">
        <v>206</v>
      </c>
      <c r="C292" s="16" t="s">
        <v>156</v>
      </c>
      <c r="D292" s="26">
        <v>1650</v>
      </c>
      <c r="E292" s="10"/>
      <c r="F292" s="30">
        <f aca="true" t="shared" si="17" ref="F292:F308">ROUND(D292*E292,2)</f>
        <v>0</v>
      </c>
      <c r="H292" s="67"/>
    </row>
    <row r="293" spans="1:8" ht="12.75">
      <c r="A293" s="34">
        <f>+A292+1</f>
        <v>267</v>
      </c>
      <c r="B293" s="15" t="s">
        <v>72</v>
      </c>
      <c r="C293" s="16" t="s">
        <v>166</v>
      </c>
      <c r="D293" s="26">
        <v>2</v>
      </c>
      <c r="E293" s="10"/>
      <c r="F293" s="30">
        <f t="shared" si="17"/>
        <v>0</v>
      </c>
      <c r="H293" s="67"/>
    </row>
    <row r="294" spans="1:8" ht="12.75">
      <c r="A294" s="34">
        <f aca="true" t="shared" si="18" ref="A294:A308">+A293+1</f>
        <v>268</v>
      </c>
      <c r="B294" s="15" t="s">
        <v>73</v>
      </c>
      <c r="C294" s="16" t="s">
        <v>156</v>
      </c>
      <c r="D294" s="26">
        <v>1650</v>
      </c>
      <c r="E294" s="10"/>
      <c r="F294" s="30">
        <f t="shared" si="17"/>
        <v>0</v>
      </c>
      <c r="H294" s="67"/>
    </row>
    <row r="295" spans="1:8" ht="12.75">
      <c r="A295" s="34">
        <f t="shared" si="18"/>
        <v>269</v>
      </c>
      <c r="B295" s="15" t="s">
        <v>207</v>
      </c>
      <c r="C295" s="16" t="s">
        <v>156</v>
      </c>
      <c r="D295" s="26">
        <v>1620</v>
      </c>
      <c r="E295" s="10"/>
      <c r="F295" s="30">
        <f t="shared" si="17"/>
        <v>0</v>
      </c>
      <c r="H295" s="67"/>
    </row>
    <row r="296" spans="1:8" ht="26.25">
      <c r="A296" s="34">
        <f t="shared" si="18"/>
        <v>270</v>
      </c>
      <c r="B296" s="15" t="s">
        <v>74</v>
      </c>
      <c r="C296" s="16" t="s">
        <v>156</v>
      </c>
      <c r="D296" s="26">
        <v>4</v>
      </c>
      <c r="E296" s="10"/>
      <c r="F296" s="30">
        <f t="shared" si="17"/>
        <v>0</v>
      </c>
      <c r="H296" s="67"/>
    </row>
    <row r="297" spans="1:8" ht="26.25">
      <c r="A297" s="34">
        <f t="shared" si="18"/>
        <v>271</v>
      </c>
      <c r="B297" s="15" t="s">
        <v>151</v>
      </c>
      <c r="C297" s="16" t="s">
        <v>156</v>
      </c>
      <c r="D297" s="26">
        <v>18</v>
      </c>
      <c r="E297" s="10"/>
      <c r="F297" s="30">
        <f t="shared" si="17"/>
        <v>0</v>
      </c>
      <c r="H297" s="67"/>
    </row>
    <row r="298" spans="1:8" ht="12.75">
      <c r="A298" s="34">
        <f t="shared" si="18"/>
        <v>272</v>
      </c>
      <c r="B298" s="15" t="s">
        <v>201</v>
      </c>
      <c r="C298" s="16" t="s">
        <v>156</v>
      </c>
      <c r="D298" s="26">
        <v>28</v>
      </c>
      <c r="E298" s="10"/>
      <c r="F298" s="30">
        <f t="shared" si="17"/>
        <v>0</v>
      </c>
      <c r="H298" s="67"/>
    </row>
    <row r="299" spans="1:8" ht="12.75">
      <c r="A299" s="34">
        <f t="shared" si="18"/>
        <v>273</v>
      </c>
      <c r="B299" s="15" t="s">
        <v>208</v>
      </c>
      <c r="C299" s="16" t="s">
        <v>156</v>
      </c>
      <c r="D299" s="26">
        <v>4</v>
      </c>
      <c r="E299" s="10"/>
      <c r="F299" s="30">
        <f t="shared" si="17"/>
        <v>0</v>
      </c>
      <c r="H299" s="67"/>
    </row>
    <row r="300" spans="1:8" ht="26.25">
      <c r="A300" s="34">
        <f t="shared" si="18"/>
        <v>274</v>
      </c>
      <c r="B300" s="15" t="s">
        <v>202</v>
      </c>
      <c r="C300" s="16" t="s">
        <v>156</v>
      </c>
      <c r="D300" s="26">
        <v>32</v>
      </c>
      <c r="E300" s="10"/>
      <c r="F300" s="30">
        <f t="shared" si="17"/>
        <v>0</v>
      </c>
      <c r="H300" s="67"/>
    </row>
    <row r="301" spans="1:8" ht="26.25">
      <c r="A301" s="34">
        <f t="shared" si="18"/>
        <v>275</v>
      </c>
      <c r="B301" s="15" t="s">
        <v>209</v>
      </c>
      <c r="C301" s="16" t="s">
        <v>166</v>
      </c>
      <c r="D301" s="26">
        <v>1</v>
      </c>
      <c r="E301" s="10"/>
      <c r="F301" s="30">
        <f t="shared" si="17"/>
        <v>0</v>
      </c>
      <c r="H301" s="67"/>
    </row>
    <row r="302" spans="1:8" ht="12.75">
      <c r="A302" s="34">
        <f t="shared" si="18"/>
        <v>276</v>
      </c>
      <c r="B302" s="15" t="s">
        <v>75</v>
      </c>
      <c r="C302" s="16" t="s">
        <v>166</v>
      </c>
      <c r="D302" s="26">
        <v>32</v>
      </c>
      <c r="E302" s="10"/>
      <c r="F302" s="30">
        <f t="shared" si="17"/>
        <v>0</v>
      </c>
      <c r="H302" s="67"/>
    </row>
    <row r="303" spans="1:8" ht="26.25">
      <c r="A303" s="34">
        <f t="shared" si="18"/>
        <v>277</v>
      </c>
      <c r="B303" s="15" t="s">
        <v>210</v>
      </c>
      <c r="C303" s="16" t="s">
        <v>166</v>
      </c>
      <c r="D303" s="26">
        <v>1</v>
      </c>
      <c r="E303" s="10"/>
      <c r="F303" s="30">
        <f t="shared" si="17"/>
        <v>0</v>
      </c>
      <c r="H303" s="67"/>
    </row>
    <row r="304" spans="1:8" ht="26.25">
      <c r="A304" s="34">
        <f t="shared" si="18"/>
        <v>278</v>
      </c>
      <c r="B304" s="15" t="s">
        <v>211</v>
      </c>
      <c r="C304" s="16" t="s">
        <v>166</v>
      </c>
      <c r="D304" s="26">
        <v>1</v>
      </c>
      <c r="E304" s="10"/>
      <c r="F304" s="30">
        <f t="shared" si="17"/>
        <v>0</v>
      </c>
      <c r="H304" s="67"/>
    </row>
    <row r="305" spans="1:8" ht="12.75">
      <c r="A305" s="34">
        <f t="shared" si="18"/>
        <v>279</v>
      </c>
      <c r="B305" s="15" t="s">
        <v>200</v>
      </c>
      <c r="C305" s="16" t="s">
        <v>166</v>
      </c>
      <c r="D305" s="26">
        <v>2</v>
      </c>
      <c r="E305" s="10"/>
      <c r="F305" s="30">
        <f t="shared" si="17"/>
        <v>0</v>
      </c>
      <c r="H305" s="67"/>
    </row>
    <row r="306" spans="1:8" ht="26.25">
      <c r="A306" s="34">
        <f t="shared" si="18"/>
        <v>280</v>
      </c>
      <c r="B306" s="15" t="s">
        <v>152</v>
      </c>
      <c r="C306" s="16" t="s">
        <v>166</v>
      </c>
      <c r="D306" s="26">
        <v>4</v>
      </c>
      <c r="E306" s="10"/>
      <c r="F306" s="30">
        <f t="shared" si="17"/>
        <v>0</v>
      </c>
      <c r="H306" s="67"/>
    </row>
    <row r="307" spans="1:8" ht="12.75">
      <c r="A307" s="34">
        <f t="shared" si="18"/>
        <v>281</v>
      </c>
      <c r="B307" s="15" t="s">
        <v>236</v>
      </c>
      <c r="C307" s="16" t="s">
        <v>166</v>
      </c>
      <c r="D307" s="26">
        <v>1</v>
      </c>
      <c r="E307" s="10"/>
      <c r="F307" s="30">
        <f t="shared" si="17"/>
        <v>0</v>
      </c>
      <c r="H307" s="67"/>
    </row>
    <row r="308" spans="1:8" ht="12.75">
      <c r="A308" s="34">
        <f t="shared" si="18"/>
        <v>282</v>
      </c>
      <c r="B308" s="15" t="s">
        <v>205</v>
      </c>
      <c r="C308" s="16" t="s">
        <v>166</v>
      </c>
      <c r="D308" s="26">
        <v>6</v>
      </c>
      <c r="E308" s="10"/>
      <c r="F308" s="30">
        <f t="shared" si="17"/>
        <v>0</v>
      </c>
      <c r="H308" s="67"/>
    </row>
    <row r="309" spans="1:9" s="3" customFormat="1" ht="12.75">
      <c r="A309" s="34"/>
      <c r="B309" s="15"/>
      <c r="C309" s="20"/>
      <c r="D309" s="27"/>
      <c r="E309" s="19"/>
      <c r="F309" s="31">
        <f>SUM(F292:F308)</f>
        <v>0</v>
      </c>
      <c r="H309" s="67"/>
      <c r="I309" s="1"/>
    </row>
    <row r="310" spans="1:9" s="3" customFormat="1" ht="12.75">
      <c r="A310" s="34"/>
      <c r="B310" s="14" t="s">
        <v>76</v>
      </c>
      <c r="C310" s="20"/>
      <c r="D310" s="27"/>
      <c r="E310" s="11"/>
      <c r="F310" s="29"/>
      <c r="H310" s="67"/>
      <c r="I310" s="1"/>
    </row>
    <row r="311" spans="1:8" ht="12.75">
      <c r="A311" s="34">
        <f>+A308+1</f>
        <v>283</v>
      </c>
      <c r="B311" s="15" t="s">
        <v>77</v>
      </c>
      <c r="C311" s="16" t="s">
        <v>157</v>
      </c>
      <c r="D311" s="26">
        <v>460</v>
      </c>
      <c r="E311" s="10"/>
      <c r="F311" s="30">
        <f aca="true" t="shared" si="19" ref="F311:F318">ROUND(D311*E311,2)</f>
        <v>0</v>
      </c>
      <c r="H311" s="67"/>
    </row>
    <row r="312" spans="1:8" ht="12.75">
      <c r="A312" s="34">
        <f>+A311+1</f>
        <v>284</v>
      </c>
      <c r="B312" s="15" t="s">
        <v>78</v>
      </c>
      <c r="C312" s="16" t="s">
        <v>157</v>
      </c>
      <c r="D312" s="26">
        <v>50</v>
      </c>
      <c r="E312" s="10"/>
      <c r="F312" s="30">
        <f t="shared" si="19"/>
        <v>0</v>
      </c>
      <c r="H312" s="67"/>
    </row>
    <row r="313" spans="1:8" ht="26.25">
      <c r="A313" s="34">
        <f aca="true" t="shared" si="20" ref="A313:A318">+A312+1</f>
        <v>285</v>
      </c>
      <c r="B313" s="15" t="s">
        <v>153</v>
      </c>
      <c r="C313" s="16" t="s">
        <v>171</v>
      </c>
      <c r="D313" s="26">
        <v>2540</v>
      </c>
      <c r="E313" s="10"/>
      <c r="F313" s="30">
        <f t="shared" si="19"/>
        <v>0</v>
      </c>
      <c r="H313" s="67"/>
    </row>
    <row r="314" spans="1:8" ht="26.25">
      <c r="A314" s="34">
        <f t="shared" si="20"/>
        <v>286</v>
      </c>
      <c r="B314" s="15" t="s">
        <v>230</v>
      </c>
      <c r="C314" s="16" t="s">
        <v>171</v>
      </c>
      <c r="D314" s="26">
        <v>1175</v>
      </c>
      <c r="E314" s="10"/>
      <c r="F314" s="30">
        <f t="shared" si="19"/>
        <v>0</v>
      </c>
      <c r="H314" s="67"/>
    </row>
    <row r="315" spans="1:8" ht="26.25">
      <c r="A315" s="34">
        <f t="shared" si="20"/>
        <v>287</v>
      </c>
      <c r="B315" s="15" t="s">
        <v>154</v>
      </c>
      <c r="C315" s="16" t="s">
        <v>171</v>
      </c>
      <c r="D315" s="26">
        <v>1430</v>
      </c>
      <c r="E315" s="10"/>
      <c r="F315" s="30">
        <f t="shared" si="19"/>
        <v>0</v>
      </c>
      <c r="H315" s="67"/>
    </row>
    <row r="316" spans="1:8" ht="12.75">
      <c r="A316" s="34">
        <f t="shared" si="20"/>
        <v>288</v>
      </c>
      <c r="B316" s="15" t="s">
        <v>30</v>
      </c>
      <c r="C316" s="16" t="s">
        <v>155</v>
      </c>
      <c r="D316" s="26">
        <v>10</v>
      </c>
      <c r="E316" s="10"/>
      <c r="F316" s="30">
        <f t="shared" si="19"/>
        <v>0</v>
      </c>
      <c r="H316" s="67"/>
    </row>
    <row r="317" spans="1:8" ht="12.75">
      <c r="A317" s="34">
        <f t="shared" si="20"/>
        <v>289</v>
      </c>
      <c r="B317" s="15" t="s">
        <v>79</v>
      </c>
      <c r="C317" s="16" t="s">
        <v>155</v>
      </c>
      <c r="D317" s="26">
        <v>90</v>
      </c>
      <c r="E317" s="10"/>
      <c r="F317" s="30">
        <f t="shared" si="19"/>
        <v>0</v>
      </c>
      <c r="H317" s="67"/>
    </row>
    <row r="318" spans="1:8" ht="12.75">
      <c r="A318" s="34">
        <f t="shared" si="20"/>
        <v>290</v>
      </c>
      <c r="B318" s="15" t="s">
        <v>80</v>
      </c>
      <c r="C318" s="16" t="s">
        <v>166</v>
      </c>
      <c r="D318" s="26">
        <v>15</v>
      </c>
      <c r="E318" s="10"/>
      <c r="F318" s="30">
        <f t="shared" si="19"/>
        <v>0</v>
      </c>
      <c r="H318" s="67"/>
    </row>
    <row r="319" spans="1:9" s="3" customFormat="1" ht="12.75">
      <c r="A319" s="34"/>
      <c r="B319" s="15"/>
      <c r="C319" s="21"/>
      <c r="D319" s="24"/>
      <c r="E319" s="19"/>
      <c r="F319" s="31">
        <f>SUM(F311:F318)</f>
        <v>0</v>
      </c>
      <c r="H319" s="67"/>
      <c r="I319" s="1"/>
    </row>
    <row r="320" spans="1:9" s="3" customFormat="1" ht="13.5">
      <c r="A320" s="34"/>
      <c r="B320" s="15"/>
      <c r="C320" s="21"/>
      <c r="D320" s="24"/>
      <c r="E320" s="45" t="s">
        <v>240</v>
      </c>
      <c r="F320" s="68">
        <f>F242+F289+F309+F319</f>
        <v>0</v>
      </c>
      <c r="H320" s="67"/>
      <c r="I320" s="1"/>
    </row>
    <row r="321" spans="1:8" ht="39">
      <c r="A321" s="33"/>
      <c r="B321" s="5" t="s">
        <v>241</v>
      </c>
      <c r="C321" s="4"/>
      <c r="D321" s="25"/>
      <c r="E321" s="11"/>
      <c r="F321" s="29"/>
      <c r="H321" s="67"/>
    </row>
    <row r="322" spans="1:8" ht="26.25">
      <c r="A322" s="34">
        <f>+A318+1</f>
        <v>291</v>
      </c>
      <c r="B322" s="15" t="s">
        <v>6</v>
      </c>
      <c r="C322" s="16" t="s">
        <v>157</v>
      </c>
      <c r="D322" s="26">
        <v>1360</v>
      </c>
      <c r="E322" s="13"/>
      <c r="F322" s="30">
        <f>ROUND(D322*E322,2)</f>
        <v>0</v>
      </c>
      <c r="H322" s="67"/>
    </row>
    <row r="323" spans="1:6" ht="14.25" thickBot="1">
      <c r="A323" s="42"/>
      <c r="B323" s="43"/>
      <c r="C323" s="43"/>
      <c r="D323" s="44"/>
      <c r="E323" s="45" t="s">
        <v>240</v>
      </c>
      <c r="F323" s="68">
        <f>SUM(F322)</f>
        <v>0</v>
      </c>
    </row>
    <row r="324" spans="1:8" s="74" customFormat="1" ht="12.75">
      <c r="A324" s="69"/>
      <c r="B324" s="70" t="s">
        <v>259</v>
      </c>
      <c r="C324" s="70"/>
      <c r="D324" s="71"/>
      <c r="E324" s="72"/>
      <c r="F324" s="73">
        <f>+F28+F49+F184+F203+F320+F323</f>
        <v>0</v>
      </c>
      <c r="H324" s="75"/>
    </row>
    <row r="325" spans="1:6" s="74" customFormat="1" ht="12.75">
      <c r="A325" s="76"/>
      <c r="B325" s="77" t="s">
        <v>169</v>
      </c>
      <c r="C325" s="77"/>
      <c r="D325" s="78"/>
      <c r="E325" s="79"/>
      <c r="F325" s="80">
        <f>ROUND(F324*20%,2)</f>
        <v>0</v>
      </c>
    </row>
    <row r="326" spans="1:6" s="74" customFormat="1" ht="13.5" thickBot="1">
      <c r="A326" s="81"/>
      <c r="B326" s="82" t="s">
        <v>170</v>
      </c>
      <c r="C326" s="82"/>
      <c r="D326" s="83"/>
      <c r="E326" s="84"/>
      <c r="F326" s="85">
        <f>SUM(F324:F325)</f>
        <v>0</v>
      </c>
    </row>
    <row r="327" spans="1:6" ht="13.5" thickBot="1">
      <c r="A327" s="86"/>
      <c r="B327" s="87"/>
      <c r="C327" s="87"/>
      <c r="D327" s="87"/>
      <c r="E327" s="88"/>
      <c r="F327" s="89"/>
    </row>
    <row r="328" spans="1:6" s="74" customFormat="1" ht="12.75">
      <c r="A328" s="135" t="s">
        <v>262</v>
      </c>
      <c r="B328" s="136"/>
      <c r="C328" s="136"/>
      <c r="D328" s="136"/>
      <c r="E328" s="137"/>
      <c r="F328" s="73"/>
    </row>
    <row r="329" spans="1:6" s="74" customFormat="1" ht="12.75">
      <c r="A329" s="138" t="s">
        <v>169</v>
      </c>
      <c r="B329" s="139"/>
      <c r="C329" s="139"/>
      <c r="D329" s="139"/>
      <c r="E329" s="140"/>
      <c r="F329" s="80">
        <f>ROUND(F328*20%,2)</f>
        <v>0</v>
      </c>
    </row>
    <row r="330" spans="1:6" s="74" customFormat="1" ht="13.5" thickBot="1">
      <c r="A330" s="141" t="s">
        <v>170</v>
      </c>
      <c r="B330" s="142"/>
      <c r="C330" s="142"/>
      <c r="D330" s="142"/>
      <c r="E330" s="143"/>
      <c r="F330" s="85">
        <f>SUM(F328:F329)</f>
        <v>0</v>
      </c>
    </row>
    <row r="331" spans="1:6" s="3" customFormat="1" ht="12.75">
      <c r="A331" s="54"/>
      <c r="B331" s="54"/>
      <c r="C331" s="54"/>
      <c r="D331" s="55"/>
      <c r="E331" s="56"/>
      <c r="F331" s="57"/>
    </row>
    <row r="332" spans="1:6" s="3" customFormat="1" ht="12.75">
      <c r="A332" s="54"/>
      <c r="B332" s="54"/>
      <c r="C332" s="54"/>
      <c r="D332" s="55"/>
      <c r="E332" s="56"/>
      <c r="F332" s="57"/>
    </row>
    <row r="333" spans="1:6" s="3" customFormat="1" ht="23.25" customHeight="1" thickBot="1">
      <c r="A333" s="131" t="s">
        <v>242</v>
      </c>
      <c r="B333" s="131"/>
      <c r="C333" s="131"/>
      <c r="D333" s="131"/>
      <c r="E333" s="131"/>
      <c r="F333" s="131"/>
    </row>
    <row r="334" spans="1:6" s="3" customFormat="1" ht="32.25" customHeight="1">
      <c r="A334" s="103"/>
      <c r="B334" s="110" t="s">
        <v>256</v>
      </c>
      <c r="C334" s="111" t="s">
        <v>243</v>
      </c>
      <c r="D334" s="111" t="s">
        <v>244</v>
      </c>
      <c r="E334" s="111" t="s">
        <v>245</v>
      </c>
      <c r="F334" s="112" t="s">
        <v>246</v>
      </c>
    </row>
    <row r="335" spans="1:6" s="3" customFormat="1" ht="12.75">
      <c r="A335" s="113"/>
      <c r="B335" s="59" t="s">
        <v>253</v>
      </c>
      <c r="C335" s="60">
        <v>535</v>
      </c>
      <c r="D335" s="60" t="s">
        <v>247</v>
      </c>
      <c r="E335" s="61">
        <f>F28</f>
        <v>0</v>
      </c>
      <c r="F335" s="114">
        <f>ROUND(E335/C335,2)</f>
        <v>0</v>
      </c>
    </row>
    <row r="336" spans="1:6" s="3" customFormat="1" ht="26.25">
      <c r="A336" s="113"/>
      <c r="B336" s="59" t="s">
        <v>254</v>
      </c>
      <c r="C336" s="60">
        <v>1620</v>
      </c>
      <c r="D336" s="60" t="s">
        <v>247</v>
      </c>
      <c r="E336" s="61">
        <f>F203</f>
        <v>0</v>
      </c>
      <c r="F336" s="114">
        <f>ROUND(E336/C336,2)</f>
        <v>0</v>
      </c>
    </row>
    <row r="337" spans="1:6" s="3" customFormat="1" ht="39">
      <c r="A337" s="113"/>
      <c r="B337" s="59" t="s">
        <v>255</v>
      </c>
      <c r="C337" s="60">
        <v>1</v>
      </c>
      <c r="D337" s="60" t="s">
        <v>166</v>
      </c>
      <c r="E337" s="61">
        <f>F320+F184+F49</f>
        <v>0</v>
      </c>
      <c r="F337" s="114">
        <f>ROUND(E337/C337,2)</f>
        <v>0</v>
      </c>
    </row>
    <row r="338" spans="1:6" s="3" customFormat="1" ht="39.75" thickBot="1">
      <c r="A338" s="115"/>
      <c r="B338" s="116" t="s">
        <v>257</v>
      </c>
      <c r="C338" s="117">
        <v>1360</v>
      </c>
      <c r="D338" s="117" t="s">
        <v>248</v>
      </c>
      <c r="E338" s="118">
        <f>F323</f>
        <v>0</v>
      </c>
      <c r="F338" s="119">
        <f>ROUND(E338/C338,2)</f>
        <v>0</v>
      </c>
    </row>
    <row r="339" spans="1:6" s="3" customFormat="1" ht="12.75">
      <c r="A339" s="105"/>
      <c r="B339" s="106" t="s">
        <v>249</v>
      </c>
      <c r="C339" s="107"/>
      <c r="D339" s="108"/>
      <c r="E339" s="109">
        <f>SUM(E335:E338)</f>
        <v>0</v>
      </c>
      <c r="F339" s="63"/>
    </row>
    <row r="340" spans="1:5" ht="12.75">
      <c r="A340" s="34"/>
      <c r="B340" s="64" t="s">
        <v>169</v>
      </c>
      <c r="C340" s="58"/>
      <c r="D340" s="62"/>
      <c r="E340" s="97">
        <f>ROUND(E339*20%,2)</f>
        <v>0</v>
      </c>
    </row>
    <row r="341" spans="1:5" ht="13.5" thickBot="1">
      <c r="A341" s="98"/>
      <c r="B341" s="104" t="s">
        <v>170</v>
      </c>
      <c r="C341" s="99"/>
      <c r="D341" s="100"/>
      <c r="E341" s="101">
        <f>SUM(E339:E340)</f>
        <v>0</v>
      </c>
    </row>
    <row r="342" spans="1:6" ht="15.75" thickBot="1">
      <c r="A342" s="65"/>
      <c r="B342" s="65"/>
      <c r="C342" s="65"/>
      <c r="D342" s="65"/>
      <c r="E342" s="65"/>
      <c r="F342" s="65"/>
    </row>
    <row r="343" spans="1:5" ht="12.75">
      <c r="A343" s="93"/>
      <c r="B343" s="94" t="s">
        <v>262</v>
      </c>
      <c r="C343" s="94"/>
      <c r="D343" s="95"/>
      <c r="E343" s="96"/>
    </row>
    <row r="344" spans="1:5" ht="12.75">
      <c r="A344" s="34"/>
      <c r="B344" s="58" t="s">
        <v>169</v>
      </c>
      <c r="C344" s="58"/>
      <c r="D344" s="62"/>
      <c r="E344" s="97">
        <f>ROUND(E343*20%,2)</f>
        <v>0</v>
      </c>
    </row>
    <row r="345" spans="1:5" ht="13.5" thickBot="1">
      <c r="A345" s="98"/>
      <c r="B345" s="99" t="s">
        <v>170</v>
      </c>
      <c r="C345" s="99"/>
      <c r="D345" s="100"/>
      <c r="E345" s="101">
        <f>SUM(E343:E344)</f>
        <v>0</v>
      </c>
    </row>
    <row r="346" spans="1:5" ht="13.5" thickBot="1">
      <c r="A346" s="90"/>
      <c r="B346" s="102"/>
      <c r="C346" s="102"/>
      <c r="D346" s="91"/>
      <c r="E346" s="92"/>
    </row>
    <row r="347" spans="1:6" ht="168.75" customHeight="1" thickBot="1">
      <c r="A347" s="122" t="s">
        <v>261</v>
      </c>
      <c r="B347" s="123"/>
      <c r="C347" s="123"/>
      <c r="D347" s="123"/>
      <c r="E347" s="123"/>
      <c r="F347" s="124"/>
    </row>
    <row r="348" spans="1:6" ht="15">
      <c r="A348" s="65"/>
      <c r="B348" s="65"/>
      <c r="C348" s="65"/>
      <c r="D348" s="65"/>
      <c r="E348" s="65"/>
      <c r="F348" s="65"/>
    </row>
    <row r="349" spans="1:6" ht="15">
      <c r="A349" s="65"/>
      <c r="B349" s="65"/>
      <c r="C349" s="65"/>
      <c r="D349" s="65"/>
      <c r="E349" s="65"/>
      <c r="F349" s="65"/>
    </row>
    <row r="350" spans="1:6" ht="15">
      <c r="A350" s="65"/>
      <c r="B350" s="65"/>
      <c r="C350" s="65"/>
      <c r="D350" s="65"/>
      <c r="E350" s="65"/>
      <c r="F350" s="65"/>
    </row>
    <row r="351" spans="1:6" ht="15.75">
      <c r="A351" s="65"/>
      <c r="B351" s="120" t="s">
        <v>250</v>
      </c>
      <c r="C351" s="65"/>
      <c r="D351" s="65"/>
      <c r="E351" s="65"/>
      <c r="F351" s="65"/>
    </row>
    <row r="352" spans="1:6" ht="13.5" customHeight="1">
      <c r="A352" s="65"/>
      <c r="B352" s="66" t="s">
        <v>251</v>
      </c>
      <c r="C352" s="65"/>
      <c r="D352" s="65"/>
      <c r="E352" s="65"/>
      <c r="F352" s="65"/>
    </row>
    <row r="353" spans="1:6" ht="13.5" customHeight="1">
      <c r="A353" s="65"/>
      <c r="B353" s="66" t="s">
        <v>252</v>
      </c>
      <c r="C353" s="65"/>
      <c r="D353" s="65"/>
      <c r="E353" s="65"/>
      <c r="F353" s="65"/>
    </row>
  </sheetData>
  <sheetProtection/>
  <mergeCells count="8">
    <mergeCell ref="A347:F347"/>
    <mergeCell ref="A1:F1"/>
    <mergeCell ref="A3:F3"/>
    <mergeCell ref="A333:F333"/>
    <mergeCell ref="A5:F5"/>
    <mergeCell ref="A328:E328"/>
    <mergeCell ref="A329:E329"/>
    <mergeCell ref="A330:E330"/>
  </mergeCells>
  <printOptions horizontalCentered="1"/>
  <pageMargins left="0.7874015748031497" right="0.3937007874015748" top="0.73" bottom="0.63" header="0.5118110236220472" footer="0.2755905511811024"/>
  <pageSetup fitToHeight="0" orientation="portrait" paperSize="9" scale="85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</dc:creator>
  <cp:keywords/>
  <dc:description/>
  <cp:lastModifiedBy>User</cp:lastModifiedBy>
  <cp:lastPrinted>2018-10-30T12:40:22Z</cp:lastPrinted>
  <dcterms:created xsi:type="dcterms:W3CDTF">2003-09-04T12:06:53Z</dcterms:created>
  <dcterms:modified xsi:type="dcterms:W3CDTF">2018-12-04T07:29:16Z</dcterms:modified>
  <cp:category/>
  <cp:version/>
  <cp:contentType/>
  <cp:contentStatus/>
</cp:coreProperties>
</file>